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uri\Downloads\"/>
    </mc:Choice>
  </mc:AlternateContent>
  <xr:revisionPtr revIDLastSave="0" documentId="13_ncr:1_{954EC057-73E1-4A72-94AD-85F5F5CA34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YBS Müfreda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2" i="2" l="1"/>
  <c r="K102" i="2" s="1"/>
  <c r="G102" i="2"/>
  <c r="E102" i="2"/>
  <c r="D102" i="2"/>
  <c r="H101" i="2"/>
  <c r="K101" i="2" s="1"/>
  <c r="G101" i="2"/>
  <c r="D101" i="2"/>
  <c r="H100" i="2"/>
  <c r="J100" i="2" s="1"/>
  <c r="J103" i="2" s="1"/>
  <c r="G100" i="2"/>
  <c r="E100" i="2"/>
  <c r="E103" i="2" s="1"/>
  <c r="D100" i="2"/>
  <c r="G103" i="2" l="1"/>
  <c r="D103" i="2"/>
  <c r="H103" i="2"/>
  <c r="I102" i="2" s="1"/>
  <c r="L102" i="2" s="1"/>
  <c r="I100" i="2"/>
  <c r="L100" i="2" l="1"/>
  <c r="I101" i="2"/>
  <c r="L101" i="2" s="1"/>
  <c r="I103" i="2" l="1"/>
  <c r="L103" i="2"/>
  <c r="H92" i="2" l="1"/>
  <c r="G92" i="2"/>
  <c r="F92" i="2"/>
  <c r="E92" i="2"/>
  <c r="D92" i="2"/>
  <c r="H82" i="2" l="1"/>
  <c r="G82" i="2"/>
  <c r="F82" i="2"/>
  <c r="E82" i="2"/>
  <c r="D82" i="2"/>
  <c r="H71" i="2"/>
  <c r="G71" i="2"/>
  <c r="F71" i="2"/>
  <c r="E71" i="2"/>
  <c r="D71" i="2"/>
  <c r="H60" i="2"/>
  <c r="G60" i="2"/>
  <c r="F60" i="2"/>
  <c r="E60" i="2"/>
  <c r="D60" i="2"/>
  <c r="H49" i="2"/>
  <c r="G49" i="2"/>
  <c r="F49" i="2"/>
  <c r="E49" i="2"/>
  <c r="D49" i="2"/>
  <c r="H37" i="2"/>
  <c r="G37" i="2"/>
  <c r="F37" i="2"/>
  <c r="E37" i="2"/>
  <c r="D37" i="2"/>
  <c r="H25" i="2"/>
  <c r="G25" i="2"/>
  <c r="F25" i="2"/>
  <c r="E25" i="2"/>
  <c r="D25" i="2"/>
  <c r="H13" i="2"/>
  <c r="G13" i="2"/>
  <c r="F13" i="2"/>
  <c r="E13" i="2"/>
  <c r="D13" i="2"/>
  <c r="V7" i="2"/>
  <c r="Z7" i="2" s="1"/>
  <c r="U7" i="2"/>
  <c r="T7" i="2"/>
  <c r="S7" i="2"/>
  <c r="R7" i="2"/>
  <c r="V6" i="2"/>
  <c r="U6" i="2"/>
  <c r="T6" i="2"/>
  <c r="S6" i="2"/>
  <c r="R6" i="2"/>
  <c r="V5" i="2"/>
  <c r="Y5" i="2" s="1"/>
  <c r="Y8" i="2" s="1"/>
  <c r="U5" i="2"/>
  <c r="T5" i="2"/>
  <c r="S5" i="2"/>
  <c r="R5" i="2"/>
  <c r="T8" i="2" l="1"/>
  <c r="S8" i="2"/>
  <c r="U8" i="2"/>
  <c r="V8" i="2"/>
  <c r="W5" i="2" s="1"/>
  <c r="Z6" i="2"/>
  <c r="R8" i="2"/>
  <c r="W7" i="2" l="1"/>
  <c r="AA5" i="2"/>
  <c r="W6" i="2"/>
  <c r="AA7" i="2"/>
  <c r="Z8" i="2"/>
  <c r="AA8" i="2" s="1"/>
  <c r="AA6" i="2"/>
</calcChain>
</file>

<file path=xl/sharedStrings.xml><?xml version="1.0" encoding="utf-8"?>
<sst xmlns="http://schemas.openxmlformats.org/spreadsheetml/2006/main" count="731" uniqueCount="202">
  <si>
    <t>ALANYA ÜNİVERSİTESİ 
İKTİSADİ, İDARİ VE SOSYAL BİLİMLER FAKÜLTESİ 
YÖNETİM BİLİŞİM SİSTEMLERİ (İNGİLİZCE) BÖLÜMÜ
DETAYLI ÖĞRETİM PLANI</t>
  </si>
  <si>
    <t>I. SINIF</t>
  </si>
  <si>
    <t>YEREL KREDİ VE AKTS HESAPLAMA TABLOSU</t>
  </si>
  <si>
    <t xml:space="preserve"> I. YARIYILI</t>
  </si>
  <si>
    <t>T</t>
  </si>
  <si>
    <t>U</t>
  </si>
  <si>
    <t>L</t>
  </si>
  <si>
    <t>K</t>
  </si>
  <si>
    <t>AKTS</t>
  </si>
  <si>
    <t>Toplam AKTS'ye Oranı (%)</t>
  </si>
  <si>
    <t>ZORUNLU DERSLER AKTS</t>
  </si>
  <si>
    <t>SEÇMELİ DERSLER AKTS</t>
  </si>
  <si>
    <t>DERS KODU</t>
  </si>
  <si>
    <t>DERSİN ADI</t>
  </si>
  <si>
    <t>COURSE NAME</t>
  </si>
  <si>
    <t>DERS SAATİ</t>
  </si>
  <si>
    <t>YEREL KREDİ</t>
  </si>
  <si>
    <t>DERS TİPİ</t>
  </si>
  <si>
    <t>EĞİTİM DİLİ</t>
  </si>
  <si>
    <t>ÖN KOŞUL DURUMU</t>
  </si>
  <si>
    <t>ÖN KOŞUL DERS KODU</t>
  </si>
  <si>
    <t>GRUPLU DERS</t>
  </si>
  <si>
    <t>GRUP DERS KODU</t>
  </si>
  <si>
    <t>VERİLİŞ TİPİ</t>
  </si>
  <si>
    <t>AÇIKLAMA KODU</t>
  </si>
  <si>
    <t>Zorunlu</t>
  </si>
  <si>
    <t>İngilizce</t>
  </si>
  <si>
    <t>H</t>
  </si>
  <si>
    <t>-</t>
  </si>
  <si>
    <t>Yüz Yüze</t>
  </si>
  <si>
    <t>MIS 105</t>
  </si>
  <si>
    <t>Management Information Systems</t>
  </si>
  <si>
    <t>Yönetim Bilişim Sistemleri</t>
  </si>
  <si>
    <t>MIS 107</t>
  </si>
  <si>
    <t>Introduction to Business Management</t>
  </si>
  <si>
    <t>İşletme Yönetimine Giriş</t>
  </si>
  <si>
    <t>SEC 101</t>
  </si>
  <si>
    <t>Elective Course I (University Elective)</t>
  </si>
  <si>
    <t>Seçmeli Ders I (Üniversite Seçmeli)</t>
  </si>
  <si>
    <t>E</t>
  </si>
  <si>
    <t>ENG 111</t>
  </si>
  <si>
    <t>Academic English I</t>
  </si>
  <si>
    <t>Akademik İngilizce I</t>
  </si>
  <si>
    <t>Seçmeli</t>
  </si>
  <si>
    <t>TKL 111/ YTO 111</t>
  </si>
  <si>
    <t>Turkish Language I / Turkish Language for Foreign Students I</t>
  </si>
  <si>
    <t>Türk Dili I/ Yabancı Öğrenciler İçin Türk Dili I</t>
  </si>
  <si>
    <t>Türkçe</t>
  </si>
  <si>
    <t>Uzaktan</t>
  </si>
  <si>
    <t>GENEL TOPLAM</t>
  </si>
  <si>
    <t xml:space="preserve"> II. YARIYILI</t>
  </si>
  <si>
    <t>MIS 104</t>
  </si>
  <si>
    <t>General Economy</t>
  </si>
  <si>
    <t>Genel Ekonomi</t>
  </si>
  <si>
    <t>MIS 106</t>
  </si>
  <si>
    <t>Statistics</t>
  </si>
  <si>
    <t>İstatistik</t>
  </si>
  <si>
    <t>MIS 108</t>
  </si>
  <si>
    <t xml:space="preserve">Computer Hardware </t>
  </si>
  <si>
    <t xml:space="preserve">Bilgisayar Donanımı </t>
  </si>
  <si>
    <t>SEC 102</t>
  </si>
  <si>
    <t>Elective Course 2 (University Elective)</t>
  </si>
  <si>
    <t>Seçmeli Ders 2 (Üniversite Seçmeli)</t>
  </si>
  <si>
    <t>TKL 112/YTO 112</t>
  </si>
  <si>
    <t>Turkish Language II/ Turkish Language for Foreign Students II</t>
  </si>
  <si>
    <t>Türk Dili II/Yabancı Öğrenciler İçin Türk Dili II</t>
  </si>
  <si>
    <t>ENG 112</t>
  </si>
  <si>
    <t>Academic English II</t>
  </si>
  <si>
    <t>Akademik İngilizce II</t>
  </si>
  <si>
    <t>II. SINIF</t>
  </si>
  <si>
    <t xml:space="preserve"> III. YARIYILI</t>
  </si>
  <si>
    <t>MIS 201</t>
  </si>
  <si>
    <t>Database Management</t>
  </si>
  <si>
    <t>Veri Tabanı Yönetimi</t>
  </si>
  <si>
    <t>MIS 203</t>
  </si>
  <si>
    <t>System Analysis</t>
  </si>
  <si>
    <t>Sistem Analizi</t>
  </si>
  <si>
    <t>MIS 205</t>
  </si>
  <si>
    <t>Introduction to Data Science</t>
  </si>
  <si>
    <t>Veri Bilimine Giriş</t>
  </si>
  <si>
    <t>MIS 207</t>
  </si>
  <si>
    <t>Strategic Management</t>
  </si>
  <si>
    <t>Stratejik Yönetim</t>
  </si>
  <si>
    <t>SEC 201</t>
  </si>
  <si>
    <t>Elective Course 3 (University Elective)</t>
  </si>
  <si>
    <t>Seçmeli Ders 3 (Üniversite Seçmeli)</t>
  </si>
  <si>
    <t>HIST 211/ YTT 211</t>
  </si>
  <si>
    <t>Principles of Ataturk and the History of Turkish Revolution II / Principles of Ataturk and the History of Turkish Revolution for Foreign Students II</t>
  </si>
  <si>
    <t>Atatürk İlkeleri ve İnkılap Tarihi I/ Yabancı Öğrenciler İçin Atatürk İlkeleri ve İnkılap Tarihi I</t>
  </si>
  <si>
    <t xml:space="preserve"> IV. YARIYILI</t>
  </si>
  <si>
    <t>MIS 200</t>
  </si>
  <si>
    <t>MIS 202</t>
  </si>
  <si>
    <t>Operations Research</t>
  </si>
  <si>
    <t>Yöneylem Araştırması</t>
  </si>
  <si>
    <t>MIS 204</t>
  </si>
  <si>
    <t>Financial Accounting</t>
  </si>
  <si>
    <t>Finansal Muhasebe</t>
  </si>
  <si>
    <t>MIS 206</t>
  </si>
  <si>
    <t>Decision Support Systems</t>
  </si>
  <si>
    <t>Karar Destek Sistemleri</t>
  </si>
  <si>
    <t>MIS 208</t>
  </si>
  <si>
    <t>SEC 202</t>
  </si>
  <si>
    <t>Elective Course 4 (University Elective)</t>
  </si>
  <si>
    <t>Seçmeli Ders 4 (Üniversite Seçmeli)</t>
  </si>
  <si>
    <t>HIST 212/ YTT 212</t>
  </si>
  <si>
    <t>Atatürk İlkeleri ve İnkılap Tarihi II/ Yabancı Öğrenciler İçin İnkılap Tarihi II</t>
  </si>
  <si>
    <t>III. SINIF</t>
  </si>
  <si>
    <t xml:space="preserve"> V. YARIYILI</t>
  </si>
  <si>
    <t>MIS 301</t>
  </si>
  <si>
    <t>Research Methods</t>
  </si>
  <si>
    <t xml:space="preserve">Araştırma Yöntemleri </t>
  </si>
  <si>
    <t>MIS 303</t>
  </si>
  <si>
    <t>Optimization Techniques</t>
  </si>
  <si>
    <t>Optimizasyon Teknikleri</t>
  </si>
  <si>
    <t>MIS 305</t>
  </si>
  <si>
    <t>Strategic Management and Planning</t>
  </si>
  <si>
    <t>Stratejik Yönetim ve Planlama</t>
  </si>
  <si>
    <t>MIS 307</t>
  </si>
  <si>
    <t xml:space="preserve">Introduction to Artificial Intelligence </t>
  </si>
  <si>
    <t>Yapay Zekaya Giriş</t>
  </si>
  <si>
    <t>SEC 301</t>
  </si>
  <si>
    <t>Elective Course 5 (Departmental Elective)</t>
  </si>
  <si>
    <t>Seçmeli Ders 5 (Bölüm Seçmeli)</t>
  </si>
  <si>
    <t>SEC 303</t>
  </si>
  <si>
    <t>Elective Course 6 (Departmental Elective)</t>
  </si>
  <si>
    <t>Seçmeli Ders 6 (Bölüm Seçmeli)</t>
  </si>
  <si>
    <t xml:space="preserve"> VI. YARIYILI</t>
  </si>
  <si>
    <t>MIS 300</t>
  </si>
  <si>
    <t>MIS 302</t>
  </si>
  <si>
    <t>Enterprise Resource Planning</t>
  </si>
  <si>
    <t>Kurumsal Kaynak Planlama</t>
  </si>
  <si>
    <t>MIS 304</t>
  </si>
  <si>
    <t>Project Management</t>
  </si>
  <si>
    <t>Proje Yönetimi</t>
  </si>
  <si>
    <t>MIS 306</t>
  </si>
  <si>
    <t>Computer Networks</t>
  </si>
  <si>
    <t>Bilgisayar Ağları</t>
  </si>
  <si>
    <t>SEC 302</t>
  </si>
  <si>
    <t>Elective Course 7 (Departmental Elective)</t>
  </si>
  <si>
    <t>Seçmeli Ders 7 (Bölüm Seçmeli)</t>
  </si>
  <si>
    <t>SEC 304</t>
  </si>
  <si>
    <t>Elective Course 8 (Departmental Elective)</t>
  </si>
  <si>
    <t>Seçmeli Ders 8 (Bölüm Seçmeli)</t>
  </si>
  <si>
    <t>IV. SINIF</t>
  </si>
  <si>
    <t xml:space="preserve"> VII. YARIYILI</t>
  </si>
  <si>
    <t>MIS 401</t>
  </si>
  <si>
    <t>Management Information Systems Seminar</t>
  </si>
  <si>
    <t>Yönetim Bilişim Sistemleri Semineri</t>
  </si>
  <si>
    <t>MIS 403</t>
  </si>
  <si>
    <t>System Thinking</t>
  </si>
  <si>
    <t>Sistem Düşüncesi</t>
  </si>
  <si>
    <t>MIS 405</t>
  </si>
  <si>
    <t>Technology and Innovation Management</t>
  </si>
  <si>
    <t xml:space="preserve">Teknoloji ve İnovasyon Yönetimi </t>
  </si>
  <si>
    <t>SEC 401</t>
  </si>
  <si>
    <t>Elective Course 9 (Departmental Elective)</t>
  </si>
  <si>
    <t>Seçmeli Ders 9 (Bölüm Seçmeli)</t>
  </si>
  <si>
    <t>SEC 403</t>
  </si>
  <si>
    <t>Elective Course 10 (Departmental Elective)</t>
  </si>
  <si>
    <t>Seçmeli Ders 10 (Bölüm Seçmeli)</t>
  </si>
  <si>
    <t>SEC 405</t>
  </si>
  <si>
    <t>Elective Course 11 (Departmental Elective)</t>
  </si>
  <si>
    <t>Seçmeli Ders 11 (Bölüm Seçmeli)</t>
  </si>
  <si>
    <t xml:space="preserve"> VIII. YARIYILI</t>
  </si>
  <si>
    <t>MIS 400</t>
  </si>
  <si>
    <t>Gradutaion Project</t>
  </si>
  <si>
    <t>Bitirme Projesi</t>
  </si>
  <si>
    <t>MIS 402</t>
  </si>
  <si>
    <t>Ethics in Management Information Systems</t>
  </si>
  <si>
    <t>Yönetim Bilişim Sistemlerinde Etik</t>
  </si>
  <si>
    <t>SEC 402</t>
  </si>
  <si>
    <t>Elective Course 12 (Departmental Elective)</t>
  </si>
  <si>
    <t>Seçmeli Ders 12 (Bölüm Seçmeli)</t>
  </si>
  <si>
    <t>SEC 404</t>
  </si>
  <si>
    <t>Elective Course 13 (Departmental Elective)</t>
  </si>
  <si>
    <t>Seçmeli Ders 13 (Bölüm Seçmeli)</t>
  </si>
  <si>
    <t>SEC 406</t>
  </si>
  <si>
    <t>Elective Course 14 (Departmental Elective)</t>
  </si>
  <si>
    <t>Seçmeli Ders 14 (Bölüm Seçmeli)</t>
  </si>
  <si>
    <t>Zorunlu Dersler</t>
  </si>
  <si>
    <t>Seçmeli Dersler</t>
  </si>
  <si>
    <t>DERSİN ALANI</t>
  </si>
  <si>
    <t>Toplam AKTS'ye Oranı</t>
  </si>
  <si>
    <t>Bölüm Dersleri (Zorunlu) ve 5i</t>
  </si>
  <si>
    <t>Bölüm Seçmeli Dersleri</t>
  </si>
  <si>
    <t>Üniversite Seçmeli Dersler</t>
  </si>
  <si>
    <t>Genel Toplam</t>
  </si>
  <si>
    <t>MAT 105</t>
  </si>
  <si>
    <t>CSE 103</t>
  </si>
  <si>
    <t>CSE 104</t>
  </si>
  <si>
    <t>İş Zekası Sistemleri</t>
  </si>
  <si>
    <t>Business Intelligence Systems</t>
  </si>
  <si>
    <t>Kalkülüs I</t>
  </si>
  <si>
    <t>Bilgisayar Programlama I</t>
  </si>
  <si>
    <t>Bilgisayar Programlama II</t>
  </si>
  <si>
    <t>Calculus I</t>
  </si>
  <si>
    <t>Staj -I</t>
  </si>
  <si>
    <t>Staj-II</t>
  </si>
  <si>
    <t>Summer Practice -II</t>
  </si>
  <si>
    <t>Summer Practice -I</t>
  </si>
  <si>
    <t>Computer Programming 1</t>
  </si>
  <si>
    <t>Computer Programming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</si>
</sst>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trike/>
      <sz val="12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u/>
      <sz val="10"/>
      <color theme="1"/>
      <name val="Times New Roman"/>
      <family val="1"/>
    </font>
    <font>
      <b/>
      <i/>
      <sz val="10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Alignment="1">
      <alignment vertical="center" shrinkToFit="1"/>
    </xf>
    <xf numFmtId="9" fontId="4" fillId="0" borderId="0" xfId="0" applyNumberFormat="1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shrinkToFit="1"/>
    </xf>
    <xf numFmtId="0" fontId="9" fillId="6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64" fontId="1" fillId="0" borderId="1" xfId="1" quotePrefix="1" applyNumberFormat="1" applyFont="1" applyBorder="1" applyAlignment="1">
      <alignment horizontal="center" vertical="center" shrinkToFit="1"/>
    </xf>
    <xf numFmtId="2" fontId="1" fillId="0" borderId="1" xfId="0" applyNumberFormat="1" applyFont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9" fontId="1" fillId="2" borderId="1" xfId="1" quotePrefix="1" applyFont="1" applyFill="1" applyBorder="1" applyAlignment="1">
      <alignment horizontal="center" vertical="center" shrinkToFit="1"/>
    </xf>
    <xf numFmtId="2" fontId="1" fillId="2" borderId="1" xfId="0" applyNumberFormat="1" applyFont="1" applyFill="1" applyBorder="1" applyAlignment="1">
      <alignment horizontal="center" vertical="center" shrinkToFit="1"/>
    </xf>
    <xf numFmtId="0" fontId="9" fillId="11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shrinkToFit="1"/>
    </xf>
    <xf numFmtId="0" fontId="7" fillId="10" borderId="0" xfId="0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8" fillId="7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center" vertical="center" wrapText="1"/>
    </xf>
    <xf numFmtId="0" fontId="7" fillId="1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 shrinkToFit="1"/>
    </xf>
    <xf numFmtId="0" fontId="1" fillId="4" borderId="1" xfId="0" applyFont="1" applyFill="1" applyBorder="1" applyAlignment="1">
      <alignment horizontal="center" vertical="center" wrapText="1" shrinkToFit="1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K115"/>
  <sheetViews>
    <sheetView tabSelected="1" zoomScale="90" zoomScaleNormal="90" workbookViewId="0">
      <selection activeCell="K12" sqref="K12"/>
    </sheetView>
  </sheetViews>
  <sheetFormatPr defaultColWidth="10.6640625" defaultRowHeight="13.2" x14ac:dyDescent="0.3"/>
  <cols>
    <col min="1" max="1" width="14.44140625" style="4" bestFit="1" customWidth="1"/>
    <col min="2" max="2" width="42" style="4" customWidth="1"/>
    <col min="3" max="3" width="48.6640625" style="4" customWidth="1"/>
    <col min="4" max="6" width="10.6640625" style="4"/>
    <col min="7" max="7" width="14.109375" style="4" customWidth="1"/>
    <col min="8" max="8" width="10.6640625" style="4"/>
    <col min="9" max="9" width="20.6640625" style="4" customWidth="1"/>
    <col min="10" max="10" width="15.44140625" style="4" customWidth="1"/>
    <col min="11" max="11" width="13" style="4" customWidth="1"/>
    <col min="12" max="12" width="23.5546875" style="4" customWidth="1"/>
    <col min="13" max="13" width="20.6640625" style="4" customWidth="1"/>
    <col min="14" max="14" width="26" style="4" bestFit="1" customWidth="1"/>
    <col min="15" max="15" width="15.33203125" style="4" customWidth="1"/>
    <col min="16" max="16" width="13.6640625" style="4" customWidth="1"/>
    <col min="17" max="16384" width="10.6640625" style="4"/>
  </cols>
  <sheetData>
    <row r="1" spans="1:28" ht="60" customHeight="1" x14ac:dyDescent="0.3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8"/>
    </row>
    <row r="2" spans="1:28" ht="13.2" customHeigh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R2" s="72" t="s">
        <v>2</v>
      </c>
      <c r="S2" s="72"/>
      <c r="T2" s="72"/>
      <c r="U2" s="72"/>
      <c r="V2" s="72"/>
      <c r="W2" s="72"/>
      <c r="X2" s="72"/>
      <c r="Y2" s="72"/>
      <c r="Z2" s="72"/>
      <c r="AA2" s="72"/>
    </row>
    <row r="3" spans="1:28" ht="13.2" customHeight="1" x14ac:dyDescent="0.3">
      <c r="A3" s="59" t="s">
        <v>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R3" s="55" t="s">
        <v>4</v>
      </c>
      <c r="S3" s="55" t="s">
        <v>5</v>
      </c>
      <c r="T3" s="55" t="s">
        <v>6</v>
      </c>
      <c r="U3" s="55" t="s">
        <v>7</v>
      </c>
      <c r="V3" s="47" t="s">
        <v>8</v>
      </c>
      <c r="W3" s="51" t="s">
        <v>9</v>
      </c>
      <c r="X3" s="51"/>
      <c r="Y3" s="64" t="s">
        <v>10</v>
      </c>
      <c r="Z3" s="64" t="s">
        <v>11</v>
      </c>
      <c r="AA3" s="64" t="s">
        <v>9</v>
      </c>
    </row>
    <row r="4" spans="1:28" x14ac:dyDescent="0.3">
      <c r="A4" s="53" t="s">
        <v>12</v>
      </c>
      <c r="B4" s="53" t="s">
        <v>13</v>
      </c>
      <c r="C4" s="44" t="s">
        <v>14</v>
      </c>
      <c r="D4" s="53" t="s">
        <v>15</v>
      </c>
      <c r="E4" s="53"/>
      <c r="F4" s="53"/>
      <c r="G4" s="53" t="s">
        <v>16</v>
      </c>
      <c r="H4" s="53" t="s">
        <v>8</v>
      </c>
      <c r="I4" s="53" t="s">
        <v>17</v>
      </c>
      <c r="J4" s="44" t="s">
        <v>18</v>
      </c>
      <c r="K4" s="54" t="s">
        <v>19</v>
      </c>
      <c r="L4" s="54" t="s">
        <v>20</v>
      </c>
      <c r="M4" s="53" t="s">
        <v>21</v>
      </c>
      <c r="N4" s="53" t="s">
        <v>22</v>
      </c>
      <c r="O4" s="53" t="s">
        <v>23</v>
      </c>
      <c r="P4" s="54" t="s">
        <v>24</v>
      </c>
      <c r="R4" s="55"/>
      <c r="S4" s="55"/>
      <c r="T4" s="55"/>
      <c r="U4" s="55"/>
      <c r="V4" s="48"/>
      <c r="W4" s="52"/>
      <c r="X4" s="52"/>
      <c r="Y4" s="65"/>
      <c r="Z4" s="65"/>
      <c r="AA4" s="65"/>
    </row>
    <row r="5" spans="1:28" x14ac:dyDescent="0.3">
      <c r="A5" s="53"/>
      <c r="B5" s="53"/>
      <c r="C5" s="45"/>
      <c r="D5" s="5" t="s">
        <v>4</v>
      </c>
      <c r="E5" s="5" t="s">
        <v>5</v>
      </c>
      <c r="F5" s="5" t="s">
        <v>6</v>
      </c>
      <c r="G5" s="53"/>
      <c r="H5" s="53"/>
      <c r="I5" s="53"/>
      <c r="J5" s="45"/>
      <c r="K5" s="54"/>
      <c r="L5" s="54"/>
      <c r="M5" s="53"/>
      <c r="N5" s="53"/>
      <c r="O5" s="53"/>
      <c r="P5" s="54"/>
      <c r="R5" s="16">
        <f>SUM(D6:D10,D12,D18:D22,D24,D31:D35,D42:D46,D54:D56,D65:D67,D76:D78,D87:D88,)</f>
        <v>84</v>
      </c>
      <c r="S5" s="16">
        <f>SUM(E6:E10,E12,E18:E22,E24,E31:E35,E42:E46,E54:E56,E65:E67,E76:E78,E87:E88,)</f>
        <v>14</v>
      </c>
      <c r="T5" s="16">
        <f>SUM(F6:F10,F12,F18:F22,F24,F31:F35,F42:F46,F54:F56,F65:F67,F76:F78,F87:F88,)</f>
        <v>0</v>
      </c>
      <c r="U5" s="16">
        <f>SUM(G6:G10,G12,G18:G22,G24,G31:G35,G42:G46,G54:G56,G65:G67,G76:G78,G87:G88,)</f>
        <v>94</v>
      </c>
      <c r="V5" s="16">
        <f>SUM(H6:H10,H12,H18:H22,H24,H31:H35,H42:H46,H54:H56,H65:H67,H76:H78,H87:H88,)</f>
        <v>167</v>
      </c>
      <c r="W5" s="17" t="e">
        <f>V5/V8</f>
        <v>#REF!</v>
      </c>
      <c r="X5" s="18"/>
      <c r="Y5" s="16">
        <f>V5</f>
        <v>167</v>
      </c>
      <c r="Z5" s="16"/>
      <c r="AA5" s="17" t="e">
        <f>Y5/V8</f>
        <v>#REF!</v>
      </c>
    </row>
    <row r="6" spans="1:28" x14ac:dyDescent="0.3">
      <c r="A6" s="6" t="s">
        <v>188</v>
      </c>
      <c r="B6" s="6" t="s">
        <v>200</v>
      </c>
      <c r="C6" s="6" t="s">
        <v>193</v>
      </c>
      <c r="D6" s="6">
        <v>3</v>
      </c>
      <c r="E6" s="6">
        <v>2</v>
      </c>
      <c r="F6" s="6">
        <v>0</v>
      </c>
      <c r="G6" s="6">
        <v>4</v>
      </c>
      <c r="H6" s="6">
        <v>5</v>
      </c>
      <c r="I6" s="6" t="s">
        <v>25</v>
      </c>
      <c r="J6" s="6" t="s">
        <v>26</v>
      </c>
      <c r="K6" s="6" t="s">
        <v>27</v>
      </c>
      <c r="L6" s="6" t="s">
        <v>28</v>
      </c>
      <c r="M6" s="6" t="s">
        <v>27</v>
      </c>
      <c r="N6" s="6" t="s">
        <v>28</v>
      </c>
      <c r="O6" s="6" t="s">
        <v>29</v>
      </c>
      <c r="P6" s="6" t="s">
        <v>28</v>
      </c>
      <c r="R6" s="16" t="e">
        <f>SUM(#REF!,D48,D58:D59,D69:D70,D80:D81,D90:D91)</f>
        <v>#REF!</v>
      </c>
      <c r="S6" s="16" t="e">
        <f>SUM(#REF!,E48,E58:E59,E69:E70,E80:E81,E90:E91)</f>
        <v>#REF!</v>
      </c>
      <c r="T6" s="16" t="e">
        <f>SUM(#REF!,F48,F58:F59,F69:F70,F80:F81,F90:F91)</f>
        <v>#REF!</v>
      </c>
      <c r="U6" s="16" t="e">
        <f>SUM(#REF!,G48,G58:G59,G69:G70,G80:G81,G90:G91)</f>
        <v>#REF!</v>
      </c>
      <c r="V6" s="16" t="e">
        <f>SUM(#REF!,H48,H58:H59,H69:H70,H80:H81,H90:H91)</f>
        <v>#REF!</v>
      </c>
      <c r="W6" s="17" t="e">
        <f>V6/V8</f>
        <v>#REF!</v>
      </c>
      <c r="X6" s="18"/>
      <c r="Y6" s="16"/>
      <c r="Z6" s="16" t="e">
        <f>V6</f>
        <v>#REF!</v>
      </c>
      <c r="AA6" s="17" t="e">
        <f>Z6/V8</f>
        <v>#REF!</v>
      </c>
    </row>
    <row r="7" spans="1:28" x14ac:dyDescent="0.3">
      <c r="A7" s="6" t="s">
        <v>187</v>
      </c>
      <c r="B7" s="6" t="s">
        <v>195</v>
      </c>
      <c r="C7" s="6" t="s">
        <v>192</v>
      </c>
      <c r="D7" s="6">
        <v>3</v>
      </c>
      <c r="E7" s="6">
        <v>0</v>
      </c>
      <c r="F7" s="6">
        <v>0</v>
      </c>
      <c r="G7" s="6">
        <v>3</v>
      </c>
      <c r="H7" s="6">
        <v>5</v>
      </c>
      <c r="I7" s="6" t="s">
        <v>25</v>
      </c>
      <c r="J7" s="6" t="s">
        <v>26</v>
      </c>
      <c r="K7" s="6" t="s">
        <v>27</v>
      </c>
      <c r="L7" s="6" t="s">
        <v>28</v>
      </c>
      <c r="M7" s="6" t="s">
        <v>27</v>
      </c>
      <c r="N7" s="6" t="s">
        <v>28</v>
      </c>
      <c r="O7" s="6" t="s">
        <v>29</v>
      </c>
      <c r="P7" s="6" t="s">
        <v>28</v>
      </c>
      <c r="R7" s="16">
        <f>SUM(D11,D23,D36,D47,D57,D68,D79,D89)</f>
        <v>19</v>
      </c>
      <c r="S7" s="16">
        <f>SUM(E11,E23,E36,E47,E57,E68,E79,E89)</f>
        <v>4</v>
      </c>
      <c r="T7" s="16">
        <f>SUM(F11,F23,F36,F47,F57,F68,F79,F89)</f>
        <v>0</v>
      </c>
      <c r="U7" s="16">
        <f>SUM(G11,G23,G36,G47,G57,G68,G79,G89)</f>
        <v>21</v>
      </c>
      <c r="V7" s="16">
        <f>SUM(H11,H23,H36,H47,H57,H68,H79,H89)</f>
        <v>31</v>
      </c>
      <c r="W7" s="17" t="e">
        <f>V7/V8</f>
        <v>#REF!</v>
      </c>
      <c r="X7" s="16"/>
      <c r="Y7" s="16"/>
      <c r="Z7" s="16">
        <f>V7</f>
        <v>31</v>
      </c>
      <c r="AA7" s="17" t="e">
        <f>Z7/V8</f>
        <v>#REF!</v>
      </c>
    </row>
    <row r="8" spans="1:28" x14ac:dyDescent="0.3">
      <c r="A8" s="6" t="s">
        <v>30</v>
      </c>
      <c r="B8" s="6" t="s">
        <v>31</v>
      </c>
      <c r="C8" s="6" t="s">
        <v>32</v>
      </c>
      <c r="D8" s="6">
        <v>3</v>
      </c>
      <c r="E8" s="6">
        <v>0</v>
      </c>
      <c r="F8" s="6">
        <v>0</v>
      </c>
      <c r="G8" s="6">
        <v>3</v>
      </c>
      <c r="H8" s="6">
        <v>6</v>
      </c>
      <c r="I8" s="6" t="s">
        <v>25</v>
      </c>
      <c r="J8" s="6" t="s">
        <v>26</v>
      </c>
      <c r="K8" s="6" t="s">
        <v>27</v>
      </c>
      <c r="L8" s="6" t="s">
        <v>28</v>
      </c>
      <c r="M8" s="6" t="s">
        <v>27</v>
      </c>
      <c r="N8" s="6" t="s">
        <v>28</v>
      </c>
      <c r="O8" s="6" t="s">
        <v>29</v>
      </c>
      <c r="P8" s="6" t="s">
        <v>28</v>
      </c>
      <c r="R8" s="19" t="e">
        <f>SUM(R5:R7)</f>
        <v>#REF!</v>
      </c>
      <c r="S8" s="19" t="e">
        <f>SUM(S5:S7)</f>
        <v>#REF!</v>
      </c>
      <c r="T8" s="19" t="e">
        <f>SUM(T5:T7)</f>
        <v>#REF!</v>
      </c>
      <c r="U8" s="19" t="e">
        <f>SUM(U5:U7)</f>
        <v>#REF!</v>
      </c>
      <c r="V8" s="19" t="e">
        <f>SUM(V5:V7)</f>
        <v>#REF!</v>
      </c>
      <c r="W8" s="20"/>
      <c r="X8" s="21"/>
      <c r="Y8" s="19">
        <f>Y5</f>
        <v>167</v>
      </c>
      <c r="Z8" s="19" t="e">
        <f>Z6+Z7</f>
        <v>#REF!</v>
      </c>
      <c r="AA8" s="20" t="e">
        <f>V8/(Y8+Z8)</f>
        <v>#REF!</v>
      </c>
    </row>
    <row r="9" spans="1:28" ht="13.2" customHeight="1" x14ac:dyDescent="0.3">
      <c r="A9" s="6" t="s">
        <v>33</v>
      </c>
      <c r="B9" s="6" t="s">
        <v>34</v>
      </c>
      <c r="C9" s="6" t="s">
        <v>35</v>
      </c>
      <c r="D9" s="6">
        <v>3</v>
      </c>
      <c r="E9" s="6">
        <v>0</v>
      </c>
      <c r="F9" s="6">
        <v>0</v>
      </c>
      <c r="G9" s="6">
        <v>3</v>
      </c>
      <c r="H9" s="6">
        <v>5</v>
      </c>
      <c r="I9" s="6" t="s">
        <v>25</v>
      </c>
      <c r="J9" s="6" t="s">
        <v>26</v>
      </c>
      <c r="K9" s="6" t="s">
        <v>27</v>
      </c>
      <c r="L9" s="6" t="s">
        <v>28</v>
      </c>
      <c r="M9" s="6" t="s">
        <v>27</v>
      </c>
      <c r="N9" s="6" t="s">
        <v>28</v>
      </c>
      <c r="O9" s="6" t="s">
        <v>29</v>
      </c>
      <c r="P9" s="6" t="s">
        <v>28</v>
      </c>
      <c r="R9" s="1"/>
      <c r="S9" s="3"/>
      <c r="T9" s="1"/>
      <c r="U9" s="1"/>
      <c r="V9" s="3"/>
      <c r="W9" s="3"/>
      <c r="X9" s="1"/>
      <c r="Y9" s="3"/>
      <c r="Z9" s="2"/>
      <c r="AA9" s="1"/>
      <c r="AB9" s="1"/>
    </row>
    <row r="10" spans="1:28" x14ac:dyDescent="0.3">
      <c r="A10" s="11" t="s">
        <v>36</v>
      </c>
      <c r="B10" s="11" t="s">
        <v>37</v>
      </c>
      <c r="C10" s="11" t="s">
        <v>38</v>
      </c>
      <c r="D10" s="11">
        <v>3</v>
      </c>
      <c r="E10" s="11">
        <v>0</v>
      </c>
      <c r="F10" s="11">
        <v>0</v>
      </c>
      <c r="G10" s="11">
        <v>3</v>
      </c>
      <c r="H10" s="11">
        <v>5</v>
      </c>
      <c r="I10" s="11" t="s">
        <v>43</v>
      </c>
      <c r="J10" s="6" t="s">
        <v>26</v>
      </c>
      <c r="K10" s="11" t="s">
        <v>27</v>
      </c>
      <c r="L10" s="11" t="s">
        <v>28</v>
      </c>
      <c r="M10" s="11" t="s">
        <v>39</v>
      </c>
      <c r="N10" s="11" t="s">
        <v>28</v>
      </c>
      <c r="O10" s="11" t="s">
        <v>29</v>
      </c>
      <c r="P10" s="11"/>
    </row>
    <row r="11" spans="1:28" x14ac:dyDescent="0.3">
      <c r="A11" s="11" t="s">
        <v>40</v>
      </c>
      <c r="B11" s="11" t="s">
        <v>41</v>
      </c>
      <c r="C11" s="11" t="s">
        <v>42</v>
      </c>
      <c r="D11" s="11">
        <v>2</v>
      </c>
      <c r="E11" s="11">
        <v>0</v>
      </c>
      <c r="F11" s="11">
        <v>0</v>
      </c>
      <c r="G11" s="11">
        <v>2</v>
      </c>
      <c r="H11" s="11">
        <v>2</v>
      </c>
      <c r="I11" s="11" t="s">
        <v>25</v>
      </c>
      <c r="J11" s="6" t="s">
        <v>26</v>
      </c>
      <c r="K11" s="11" t="s">
        <v>27</v>
      </c>
      <c r="L11" s="11" t="s">
        <v>28</v>
      </c>
      <c r="M11" s="11" t="s">
        <v>39</v>
      </c>
      <c r="N11" s="11" t="s">
        <v>28</v>
      </c>
      <c r="O11" s="11" t="s">
        <v>29</v>
      </c>
      <c r="P11" s="11"/>
    </row>
    <row r="12" spans="1:28" s="38" customFormat="1" ht="26.4" x14ac:dyDescent="0.25">
      <c r="A12" s="40" t="s">
        <v>44</v>
      </c>
      <c r="B12" s="41" t="s">
        <v>45</v>
      </c>
      <c r="C12" s="41" t="s">
        <v>46</v>
      </c>
      <c r="D12" s="42">
        <v>2</v>
      </c>
      <c r="E12" s="43">
        <v>0</v>
      </c>
      <c r="F12" s="43">
        <v>0</v>
      </c>
      <c r="G12" s="43">
        <v>2</v>
      </c>
      <c r="H12" s="43">
        <v>2</v>
      </c>
      <c r="I12" s="43" t="s">
        <v>25</v>
      </c>
      <c r="J12" s="43" t="s">
        <v>47</v>
      </c>
      <c r="K12" s="43" t="s">
        <v>27</v>
      </c>
      <c r="L12" s="43" t="s">
        <v>28</v>
      </c>
      <c r="M12" s="43" t="s">
        <v>39</v>
      </c>
      <c r="N12" s="43" t="s">
        <v>28</v>
      </c>
      <c r="O12" s="43" t="s">
        <v>48</v>
      </c>
      <c r="P12" s="43" t="s">
        <v>28</v>
      </c>
    </row>
    <row r="13" spans="1:28" ht="15" customHeight="1" x14ac:dyDescent="0.3">
      <c r="A13" s="66" t="s">
        <v>49</v>
      </c>
      <c r="B13" s="67"/>
      <c r="C13" s="67"/>
      <c r="D13" s="15">
        <f>SUM(D6:D12)</f>
        <v>19</v>
      </c>
      <c r="E13" s="15">
        <f>SUM(E6:E12)</f>
        <v>2</v>
      </c>
      <c r="F13" s="15">
        <f>SUM(F6:F12)</f>
        <v>0</v>
      </c>
      <c r="G13" s="15">
        <f>SUM(G6:G12)</f>
        <v>20</v>
      </c>
      <c r="H13" s="15">
        <f>SUM(H6:H12)</f>
        <v>30</v>
      </c>
      <c r="I13" s="60"/>
      <c r="J13" s="60"/>
      <c r="K13" s="60"/>
      <c r="L13" s="60"/>
      <c r="M13" s="60"/>
      <c r="N13" s="60"/>
      <c r="O13" s="60"/>
      <c r="P13" s="60"/>
    </row>
    <row r="14" spans="1:28" x14ac:dyDescent="0.3">
      <c r="A14" s="46" t="s">
        <v>1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</row>
    <row r="15" spans="1:28" x14ac:dyDescent="0.3">
      <c r="A15" s="59" t="s">
        <v>50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</row>
    <row r="16" spans="1:28" ht="12" customHeight="1" x14ac:dyDescent="0.3">
      <c r="A16" s="53" t="s">
        <v>12</v>
      </c>
      <c r="B16" s="53" t="s">
        <v>13</v>
      </c>
      <c r="C16" s="44" t="s">
        <v>14</v>
      </c>
      <c r="D16" s="53" t="s">
        <v>15</v>
      </c>
      <c r="E16" s="53"/>
      <c r="F16" s="53"/>
      <c r="G16" s="53" t="s">
        <v>16</v>
      </c>
      <c r="H16" s="53" t="s">
        <v>8</v>
      </c>
      <c r="I16" s="53" t="s">
        <v>17</v>
      </c>
      <c r="J16" s="44" t="s">
        <v>18</v>
      </c>
      <c r="K16" s="54" t="s">
        <v>19</v>
      </c>
      <c r="L16" s="54" t="s">
        <v>20</v>
      </c>
      <c r="M16" s="53" t="s">
        <v>21</v>
      </c>
      <c r="N16" s="53" t="s">
        <v>22</v>
      </c>
      <c r="O16" s="53" t="s">
        <v>23</v>
      </c>
      <c r="P16" s="54" t="s">
        <v>24</v>
      </c>
    </row>
    <row r="17" spans="1:16" ht="12" customHeight="1" x14ac:dyDescent="0.3">
      <c r="A17" s="53"/>
      <c r="B17" s="53"/>
      <c r="C17" s="45"/>
      <c r="D17" s="5" t="s">
        <v>4</v>
      </c>
      <c r="E17" s="5" t="s">
        <v>5</v>
      </c>
      <c r="F17" s="5" t="s">
        <v>6</v>
      </c>
      <c r="G17" s="53"/>
      <c r="H17" s="53"/>
      <c r="I17" s="53"/>
      <c r="J17" s="45"/>
      <c r="K17" s="54"/>
      <c r="L17" s="54"/>
      <c r="M17" s="53"/>
      <c r="N17" s="53"/>
      <c r="O17" s="53"/>
      <c r="P17" s="54"/>
    </row>
    <row r="18" spans="1:16" ht="12" customHeight="1" x14ac:dyDescent="0.3">
      <c r="A18" s="6" t="s">
        <v>189</v>
      </c>
      <c r="B18" s="6" t="s">
        <v>201</v>
      </c>
      <c r="C18" s="6" t="s">
        <v>194</v>
      </c>
      <c r="D18" s="6">
        <v>3</v>
      </c>
      <c r="E18" s="6">
        <v>2</v>
      </c>
      <c r="F18" s="6">
        <v>0</v>
      </c>
      <c r="G18" s="6">
        <v>4</v>
      </c>
      <c r="H18" s="6">
        <v>5</v>
      </c>
      <c r="I18" s="6" t="s">
        <v>25</v>
      </c>
      <c r="J18" s="6" t="s">
        <v>26</v>
      </c>
      <c r="K18" s="6" t="s">
        <v>27</v>
      </c>
      <c r="L18" s="6" t="s">
        <v>28</v>
      </c>
      <c r="M18" s="6" t="s">
        <v>27</v>
      </c>
      <c r="N18" s="6" t="s">
        <v>28</v>
      </c>
      <c r="O18" s="6" t="s">
        <v>29</v>
      </c>
      <c r="P18" s="6" t="s">
        <v>28</v>
      </c>
    </row>
    <row r="19" spans="1:16" ht="12" customHeight="1" x14ac:dyDescent="0.3">
      <c r="A19" s="6" t="s">
        <v>51</v>
      </c>
      <c r="B19" s="6" t="s">
        <v>52</v>
      </c>
      <c r="C19" s="6" t="s">
        <v>53</v>
      </c>
      <c r="D19" s="6">
        <v>3</v>
      </c>
      <c r="E19" s="6">
        <v>0</v>
      </c>
      <c r="F19" s="6">
        <v>0</v>
      </c>
      <c r="G19" s="6">
        <v>3</v>
      </c>
      <c r="H19" s="6">
        <v>5</v>
      </c>
      <c r="I19" s="6" t="s">
        <v>25</v>
      </c>
      <c r="J19" s="6" t="s">
        <v>26</v>
      </c>
      <c r="K19" s="6" t="s">
        <v>27</v>
      </c>
      <c r="L19" s="6" t="s">
        <v>28</v>
      </c>
      <c r="M19" s="6" t="s">
        <v>27</v>
      </c>
      <c r="N19" s="6" t="s">
        <v>28</v>
      </c>
      <c r="O19" s="6" t="s">
        <v>29</v>
      </c>
      <c r="P19" s="6" t="s">
        <v>28</v>
      </c>
    </row>
    <row r="20" spans="1:16" ht="13.2" customHeight="1" x14ac:dyDescent="0.3">
      <c r="A20" s="6" t="s">
        <v>54</v>
      </c>
      <c r="B20" s="6" t="s">
        <v>55</v>
      </c>
      <c r="C20" s="6" t="s">
        <v>56</v>
      </c>
      <c r="D20" s="6">
        <v>3</v>
      </c>
      <c r="E20" s="6">
        <v>0</v>
      </c>
      <c r="F20" s="6">
        <v>0</v>
      </c>
      <c r="G20" s="6">
        <v>3</v>
      </c>
      <c r="H20" s="6">
        <v>5</v>
      </c>
      <c r="I20" s="6" t="s">
        <v>25</v>
      </c>
      <c r="J20" s="6" t="s">
        <v>26</v>
      </c>
      <c r="K20" s="6" t="s">
        <v>27</v>
      </c>
      <c r="L20" s="6" t="s">
        <v>28</v>
      </c>
      <c r="M20" s="6" t="s">
        <v>27</v>
      </c>
      <c r="N20" s="6" t="s">
        <v>28</v>
      </c>
      <c r="O20" s="6" t="s">
        <v>29</v>
      </c>
      <c r="P20" s="6" t="s">
        <v>28</v>
      </c>
    </row>
    <row r="21" spans="1:16" ht="12" customHeight="1" x14ac:dyDescent="0.3">
      <c r="A21" s="6" t="s">
        <v>57</v>
      </c>
      <c r="B21" s="6" t="s">
        <v>58</v>
      </c>
      <c r="C21" s="6" t="s">
        <v>59</v>
      </c>
      <c r="D21" s="6">
        <v>3</v>
      </c>
      <c r="E21" s="6">
        <v>0</v>
      </c>
      <c r="F21" s="6">
        <v>0</v>
      </c>
      <c r="G21" s="6">
        <v>3</v>
      </c>
      <c r="H21" s="6">
        <v>6</v>
      </c>
      <c r="I21" s="6" t="s">
        <v>25</v>
      </c>
      <c r="J21" s="6" t="s">
        <v>26</v>
      </c>
      <c r="K21" s="6" t="s">
        <v>27</v>
      </c>
      <c r="L21" s="6" t="s">
        <v>28</v>
      </c>
      <c r="M21" s="6" t="s">
        <v>27</v>
      </c>
      <c r="N21" s="6" t="s">
        <v>28</v>
      </c>
      <c r="O21" s="6" t="s">
        <v>29</v>
      </c>
      <c r="P21" s="6" t="s">
        <v>28</v>
      </c>
    </row>
    <row r="22" spans="1:16" ht="12" customHeight="1" x14ac:dyDescent="0.3">
      <c r="A22" s="11" t="s">
        <v>60</v>
      </c>
      <c r="B22" s="11" t="s">
        <v>61</v>
      </c>
      <c r="C22" s="11" t="s">
        <v>62</v>
      </c>
      <c r="D22" s="11">
        <v>3</v>
      </c>
      <c r="E22" s="11">
        <v>0</v>
      </c>
      <c r="F22" s="11">
        <v>0</v>
      </c>
      <c r="G22" s="11">
        <v>3</v>
      </c>
      <c r="H22" s="11">
        <v>5</v>
      </c>
      <c r="I22" s="11" t="s">
        <v>43</v>
      </c>
      <c r="J22" s="11" t="s">
        <v>26</v>
      </c>
      <c r="K22" s="11" t="s">
        <v>27</v>
      </c>
      <c r="L22" s="11" t="s">
        <v>28</v>
      </c>
      <c r="M22" s="11" t="s">
        <v>39</v>
      </c>
      <c r="N22" s="11" t="s">
        <v>28</v>
      </c>
      <c r="O22" s="11" t="s">
        <v>29</v>
      </c>
      <c r="P22" s="11"/>
    </row>
    <row r="23" spans="1:16" s="38" customFormat="1" ht="33" customHeight="1" x14ac:dyDescent="0.3">
      <c r="A23" s="12" t="s">
        <v>63</v>
      </c>
      <c r="B23" s="12" t="s">
        <v>64</v>
      </c>
      <c r="C23" s="12" t="s">
        <v>65</v>
      </c>
      <c r="D23" s="12">
        <v>2</v>
      </c>
      <c r="E23" s="12">
        <v>0</v>
      </c>
      <c r="F23" s="12">
        <v>0</v>
      </c>
      <c r="G23" s="12">
        <v>2</v>
      </c>
      <c r="H23" s="12">
        <v>2</v>
      </c>
      <c r="I23" s="12" t="s">
        <v>25</v>
      </c>
      <c r="J23" s="12" t="s">
        <v>47</v>
      </c>
      <c r="K23" s="12" t="s">
        <v>27</v>
      </c>
      <c r="L23" s="12" t="s">
        <v>28</v>
      </c>
      <c r="M23" s="12" t="s">
        <v>39</v>
      </c>
      <c r="N23" s="12" t="s">
        <v>28</v>
      </c>
      <c r="O23" s="12" t="s">
        <v>48</v>
      </c>
      <c r="P23" s="12"/>
    </row>
    <row r="24" spans="1:16" ht="12" customHeight="1" x14ac:dyDescent="0.25">
      <c r="A24" s="7" t="s">
        <v>66</v>
      </c>
      <c r="B24" s="8" t="s">
        <v>67</v>
      </c>
      <c r="C24" s="8" t="s">
        <v>68</v>
      </c>
      <c r="D24" s="9">
        <v>2</v>
      </c>
      <c r="E24" s="10">
        <v>0</v>
      </c>
      <c r="F24" s="10">
        <v>0</v>
      </c>
      <c r="G24" s="10">
        <v>2</v>
      </c>
      <c r="H24" s="10">
        <v>2</v>
      </c>
      <c r="I24" s="10" t="s">
        <v>25</v>
      </c>
      <c r="J24" s="10" t="s">
        <v>26</v>
      </c>
      <c r="K24" s="10" t="s">
        <v>27</v>
      </c>
      <c r="L24" s="10" t="s">
        <v>28</v>
      </c>
      <c r="M24" s="10" t="s">
        <v>27</v>
      </c>
      <c r="N24" s="10" t="s">
        <v>28</v>
      </c>
      <c r="O24" s="10" t="s">
        <v>29</v>
      </c>
      <c r="P24" s="10" t="s">
        <v>28</v>
      </c>
    </row>
    <row r="25" spans="1:16" ht="16.2" customHeight="1" x14ac:dyDescent="0.3">
      <c r="A25" s="66" t="s">
        <v>49</v>
      </c>
      <c r="B25" s="67"/>
      <c r="C25" s="68"/>
      <c r="D25" s="15">
        <f>SUM(D18:D24)</f>
        <v>19</v>
      </c>
      <c r="E25" s="15">
        <f>SUM(E18:E24)</f>
        <v>2</v>
      </c>
      <c r="F25" s="15">
        <f>SUM(F18:F24)</f>
        <v>0</v>
      </c>
      <c r="G25" s="15">
        <f>SUM(G18:G24)</f>
        <v>20</v>
      </c>
      <c r="H25" s="15">
        <f>SUM(H18:H24)</f>
        <v>30</v>
      </c>
      <c r="I25" s="60"/>
      <c r="J25" s="60"/>
      <c r="K25" s="60"/>
      <c r="L25" s="60"/>
      <c r="M25" s="60"/>
      <c r="N25" s="60"/>
      <c r="O25" s="60"/>
      <c r="P25" s="60"/>
    </row>
    <row r="26" spans="1:16" ht="16.2" customHeight="1" x14ac:dyDescent="0.3">
      <c r="A26" s="32"/>
      <c r="B26" s="33"/>
      <c r="C26" s="34"/>
      <c r="D26" s="15"/>
      <c r="E26" s="15"/>
      <c r="F26" s="15"/>
      <c r="G26" s="15"/>
      <c r="H26" s="15"/>
      <c r="I26" s="35"/>
      <c r="J26" s="35"/>
      <c r="K26" s="35"/>
      <c r="L26" s="35"/>
      <c r="M26" s="35"/>
      <c r="N26" s="35"/>
      <c r="O26" s="35"/>
      <c r="P26" s="35"/>
    </row>
    <row r="27" spans="1:16" x14ac:dyDescent="0.3">
      <c r="A27" s="46" t="s">
        <v>69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</row>
    <row r="28" spans="1:16" x14ac:dyDescent="0.3">
      <c r="A28" s="59" t="s">
        <v>70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</row>
    <row r="29" spans="1:16" ht="13.2" customHeight="1" x14ac:dyDescent="0.3">
      <c r="A29" s="44" t="s">
        <v>12</v>
      </c>
      <c r="B29" s="44" t="s">
        <v>13</v>
      </c>
      <c r="C29" s="44" t="s">
        <v>14</v>
      </c>
      <c r="D29" s="61" t="s">
        <v>15</v>
      </c>
      <c r="E29" s="62"/>
      <c r="F29" s="63"/>
      <c r="G29" s="44" t="s">
        <v>16</v>
      </c>
      <c r="H29" s="44" t="s">
        <v>8</v>
      </c>
      <c r="I29" s="44" t="s">
        <v>17</v>
      </c>
      <c r="J29" s="44" t="s">
        <v>18</v>
      </c>
      <c r="K29" s="49" t="s">
        <v>19</v>
      </c>
      <c r="L29" s="49" t="s">
        <v>20</v>
      </c>
      <c r="M29" s="44" t="s">
        <v>21</v>
      </c>
      <c r="N29" s="44" t="s">
        <v>22</v>
      </c>
      <c r="O29" s="44" t="s">
        <v>23</v>
      </c>
      <c r="P29" s="49" t="s">
        <v>24</v>
      </c>
    </row>
    <row r="30" spans="1:16" x14ac:dyDescent="0.3">
      <c r="A30" s="45"/>
      <c r="B30" s="45"/>
      <c r="C30" s="45"/>
      <c r="D30" s="5" t="s">
        <v>4</v>
      </c>
      <c r="E30" s="5" t="s">
        <v>5</v>
      </c>
      <c r="F30" s="5" t="s">
        <v>6</v>
      </c>
      <c r="G30" s="45"/>
      <c r="H30" s="45"/>
      <c r="I30" s="45"/>
      <c r="J30" s="45"/>
      <c r="K30" s="50"/>
      <c r="L30" s="50"/>
      <c r="M30" s="45"/>
      <c r="N30" s="45"/>
      <c r="O30" s="45"/>
      <c r="P30" s="50"/>
    </row>
    <row r="31" spans="1:16" x14ac:dyDescent="0.3">
      <c r="A31" s="6" t="s">
        <v>71</v>
      </c>
      <c r="B31" s="6" t="s">
        <v>72</v>
      </c>
      <c r="C31" s="6" t="s">
        <v>73</v>
      </c>
      <c r="D31" s="6">
        <v>3</v>
      </c>
      <c r="E31" s="6">
        <v>2</v>
      </c>
      <c r="F31" s="6">
        <v>0</v>
      </c>
      <c r="G31" s="6">
        <v>4</v>
      </c>
      <c r="H31" s="6">
        <v>6</v>
      </c>
      <c r="I31" s="6" t="s">
        <v>25</v>
      </c>
      <c r="J31" s="6" t="s">
        <v>26</v>
      </c>
      <c r="K31" s="6" t="s">
        <v>27</v>
      </c>
      <c r="L31" s="6" t="s">
        <v>28</v>
      </c>
      <c r="M31" s="6" t="s">
        <v>27</v>
      </c>
      <c r="N31" s="6" t="s">
        <v>28</v>
      </c>
      <c r="O31" s="6" t="s">
        <v>29</v>
      </c>
      <c r="P31" s="6" t="s">
        <v>28</v>
      </c>
    </row>
    <row r="32" spans="1:16" x14ac:dyDescent="0.3">
      <c r="A32" s="6" t="s">
        <v>74</v>
      </c>
      <c r="B32" s="6" t="s">
        <v>75</v>
      </c>
      <c r="C32" s="6" t="s">
        <v>76</v>
      </c>
      <c r="D32" s="6">
        <v>3</v>
      </c>
      <c r="E32" s="6">
        <v>0</v>
      </c>
      <c r="F32" s="6">
        <v>0</v>
      </c>
      <c r="G32" s="6">
        <v>3</v>
      </c>
      <c r="H32" s="6">
        <v>6</v>
      </c>
      <c r="I32" s="6" t="s">
        <v>25</v>
      </c>
      <c r="J32" s="6" t="s">
        <v>26</v>
      </c>
      <c r="K32" s="6" t="s">
        <v>27</v>
      </c>
      <c r="L32" s="6" t="s">
        <v>28</v>
      </c>
      <c r="M32" s="6" t="s">
        <v>27</v>
      </c>
      <c r="N32" s="6" t="s">
        <v>28</v>
      </c>
      <c r="O32" s="6" t="s">
        <v>29</v>
      </c>
      <c r="P32" s="6" t="s">
        <v>28</v>
      </c>
    </row>
    <row r="33" spans="1:115" x14ac:dyDescent="0.3">
      <c r="A33" s="6" t="s">
        <v>77</v>
      </c>
      <c r="B33" s="6" t="s">
        <v>78</v>
      </c>
      <c r="C33" s="6" t="s">
        <v>79</v>
      </c>
      <c r="D33" s="6">
        <v>2</v>
      </c>
      <c r="E33" s="6">
        <v>0</v>
      </c>
      <c r="F33" s="6">
        <v>0</v>
      </c>
      <c r="G33" s="6">
        <v>3</v>
      </c>
      <c r="H33" s="6">
        <v>6</v>
      </c>
      <c r="I33" s="6" t="s">
        <v>25</v>
      </c>
      <c r="J33" s="6" t="s">
        <v>26</v>
      </c>
      <c r="K33" s="6" t="s">
        <v>27</v>
      </c>
      <c r="L33" s="6" t="s">
        <v>28</v>
      </c>
      <c r="M33" s="6" t="s">
        <v>27</v>
      </c>
      <c r="N33" s="6" t="s">
        <v>28</v>
      </c>
      <c r="O33" s="6" t="s">
        <v>29</v>
      </c>
      <c r="P33" s="6" t="s">
        <v>28</v>
      </c>
    </row>
    <row r="34" spans="1:115" x14ac:dyDescent="0.3">
      <c r="A34" s="6" t="s">
        <v>80</v>
      </c>
      <c r="B34" s="6" t="s">
        <v>81</v>
      </c>
      <c r="C34" s="6" t="s">
        <v>82</v>
      </c>
      <c r="D34" s="6">
        <v>3</v>
      </c>
      <c r="E34" s="6">
        <v>0</v>
      </c>
      <c r="F34" s="6">
        <v>0</v>
      </c>
      <c r="G34" s="6">
        <v>3</v>
      </c>
      <c r="H34" s="6">
        <v>5</v>
      </c>
      <c r="I34" s="6" t="s">
        <v>25</v>
      </c>
      <c r="J34" s="6" t="s">
        <v>26</v>
      </c>
      <c r="K34" s="6" t="s">
        <v>27</v>
      </c>
      <c r="L34" s="6" t="s">
        <v>28</v>
      </c>
      <c r="M34" s="6" t="s">
        <v>27</v>
      </c>
      <c r="N34" s="6" t="s">
        <v>28</v>
      </c>
      <c r="O34" s="6" t="s">
        <v>29</v>
      </c>
      <c r="P34" s="6" t="s">
        <v>28</v>
      </c>
    </row>
    <row r="35" spans="1:115" ht="25.2" customHeight="1" x14ac:dyDescent="0.3">
      <c r="A35" s="12" t="s">
        <v>83</v>
      </c>
      <c r="B35" s="12" t="s">
        <v>84</v>
      </c>
      <c r="C35" s="12" t="s">
        <v>85</v>
      </c>
      <c r="D35" s="11">
        <v>3</v>
      </c>
      <c r="E35" s="11">
        <v>0</v>
      </c>
      <c r="F35" s="11">
        <v>0</v>
      </c>
      <c r="G35" s="11">
        <v>3</v>
      </c>
      <c r="H35" s="11">
        <v>5</v>
      </c>
      <c r="I35" s="14" t="s">
        <v>43</v>
      </c>
      <c r="J35" s="11" t="s">
        <v>26</v>
      </c>
      <c r="K35" s="11" t="s">
        <v>27</v>
      </c>
      <c r="L35" s="11" t="s">
        <v>28</v>
      </c>
      <c r="M35" s="11" t="s">
        <v>39</v>
      </c>
      <c r="N35" s="11" t="s">
        <v>28</v>
      </c>
      <c r="O35" s="11" t="s">
        <v>29</v>
      </c>
      <c r="P35" s="11"/>
    </row>
    <row r="36" spans="1:115" s="38" customFormat="1" ht="39.6" x14ac:dyDescent="0.3">
      <c r="A36" s="39" t="s">
        <v>86</v>
      </c>
      <c r="B36" s="12" t="s">
        <v>87</v>
      </c>
      <c r="C36" s="12" t="s">
        <v>88</v>
      </c>
      <c r="D36" s="12">
        <v>2</v>
      </c>
      <c r="E36" s="12">
        <v>0</v>
      </c>
      <c r="F36" s="12">
        <v>0</v>
      </c>
      <c r="G36" s="12">
        <v>2</v>
      </c>
      <c r="H36" s="12">
        <v>2</v>
      </c>
      <c r="I36" s="36" t="s">
        <v>25</v>
      </c>
      <c r="J36" s="36" t="s">
        <v>47</v>
      </c>
      <c r="K36" s="12" t="s">
        <v>27</v>
      </c>
      <c r="L36" s="12" t="s">
        <v>28</v>
      </c>
      <c r="M36" s="12" t="s">
        <v>39</v>
      </c>
      <c r="N36" s="12" t="s">
        <v>28</v>
      </c>
      <c r="O36" s="12" t="s">
        <v>48</v>
      </c>
      <c r="P36" s="12" t="s">
        <v>28</v>
      </c>
    </row>
    <row r="37" spans="1:115" ht="15" customHeight="1" x14ac:dyDescent="0.3">
      <c r="A37" s="66" t="s">
        <v>49</v>
      </c>
      <c r="B37" s="67"/>
      <c r="C37" s="68"/>
      <c r="D37" s="15">
        <f>SUM(D31:D36)</f>
        <v>16</v>
      </c>
      <c r="E37" s="15">
        <f>SUM(E31:E36)</f>
        <v>2</v>
      </c>
      <c r="F37" s="15">
        <f>SUM(F31:F36)</f>
        <v>0</v>
      </c>
      <c r="G37" s="15">
        <f>SUM(G31:G36)</f>
        <v>18</v>
      </c>
      <c r="H37" s="15">
        <f>SUM(H31:H36)</f>
        <v>30</v>
      </c>
      <c r="I37" s="60"/>
      <c r="J37" s="60"/>
      <c r="K37" s="60"/>
      <c r="L37" s="60"/>
      <c r="M37" s="60"/>
      <c r="N37" s="60"/>
      <c r="O37" s="60"/>
      <c r="P37" s="60"/>
    </row>
    <row r="38" spans="1:115" x14ac:dyDescent="0.3">
      <c r="A38" s="46" t="s">
        <v>69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</row>
    <row r="39" spans="1:115" x14ac:dyDescent="0.3">
      <c r="A39" s="59" t="s">
        <v>89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</row>
    <row r="40" spans="1:115" x14ac:dyDescent="0.3">
      <c r="A40" s="53" t="s">
        <v>12</v>
      </c>
      <c r="B40" s="53" t="s">
        <v>13</v>
      </c>
      <c r="C40" s="44" t="s">
        <v>14</v>
      </c>
      <c r="D40" s="53" t="s">
        <v>15</v>
      </c>
      <c r="E40" s="53"/>
      <c r="F40" s="53"/>
      <c r="G40" s="53" t="s">
        <v>16</v>
      </c>
      <c r="H40" s="53" t="s">
        <v>8</v>
      </c>
      <c r="I40" s="53" t="s">
        <v>17</v>
      </c>
      <c r="J40" s="44" t="s">
        <v>18</v>
      </c>
      <c r="K40" s="54" t="s">
        <v>19</v>
      </c>
      <c r="L40" s="54" t="s">
        <v>20</v>
      </c>
      <c r="M40" s="53" t="s">
        <v>21</v>
      </c>
      <c r="N40" s="53" t="s">
        <v>22</v>
      </c>
      <c r="O40" s="53" t="s">
        <v>23</v>
      </c>
      <c r="P40" s="54" t="s">
        <v>24</v>
      </c>
    </row>
    <row r="41" spans="1:115" x14ac:dyDescent="0.3">
      <c r="A41" s="53"/>
      <c r="B41" s="53"/>
      <c r="C41" s="45"/>
      <c r="D41" s="5" t="s">
        <v>4</v>
      </c>
      <c r="E41" s="5" t="s">
        <v>5</v>
      </c>
      <c r="F41" s="5" t="s">
        <v>6</v>
      </c>
      <c r="G41" s="53"/>
      <c r="H41" s="53"/>
      <c r="I41" s="53"/>
      <c r="J41" s="45"/>
      <c r="K41" s="54"/>
      <c r="L41" s="54"/>
      <c r="M41" s="53"/>
      <c r="N41" s="53"/>
      <c r="O41" s="53"/>
      <c r="P41" s="54"/>
    </row>
    <row r="42" spans="1:115" x14ac:dyDescent="0.3">
      <c r="A42" s="6" t="s">
        <v>90</v>
      </c>
      <c r="B42" s="6" t="s">
        <v>199</v>
      </c>
      <c r="C42" s="6" t="s">
        <v>196</v>
      </c>
      <c r="D42" s="6">
        <v>0</v>
      </c>
      <c r="E42" s="6">
        <v>0</v>
      </c>
      <c r="F42" s="6">
        <v>0</v>
      </c>
      <c r="G42" s="6">
        <v>0</v>
      </c>
      <c r="H42" s="6">
        <v>3</v>
      </c>
      <c r="I42" s="6" t="s">
        <v>25</v>
      </c>
      <c r="J42" s="6" t="s">
        <v>26</v>
      </c>
      <c r="K42" s="6" t="s">
        <v>27</v>
      </c>
      <c r="L42" s="6" t="s">
        <v>28</v>
      </c>
      <c r="M42" s="6" t="s">
        <v>27</v>
      </c>
      <c r="N42" s="6" t="s">
        <v>28</v>
      </c>
      <c r="O42" s="6" t="s">
        <v>29</v>
      </c>
      <c r="P42" s="6" t="s">
        <v>28</v>
      </c>
    </row>
    <row r="43" spans="1:115" x14ac:dyDescent="0.3">
      <c r="A43" s="6" t="s">
        <v>91</v>
      </c>
      <c r="B43" s="6" t="s">
        <v>92</v>
      </c>
      <c r="C43" s="6" t="s">
        <v>93</v>
      </c>
      <c r="D43" s="6">
        <v>3</v>
      </c>
      <c r="E43" s="6">
        <v>0</v>
      </c>
      <c r="F43" s="6">
        <v>0</v>
      </c>
      <c r="G43" s="6">
        <v>3</v>
      </c>
      <c r="H43" s="6">
        <v>5</v>
      </c>
      <c r="I43" s="6" t="s">
        <v>25</v>
      </c>
      <c r="J43" s="6" t="s">
        <v>26</v>
      </c>
      <c r="K43" s="6" t="s">
        <v>27</v>
      </c>
      <c r="L43" s="6" t="s">
        <v>28</v>
      </c>
      <c r="M43" s="6" t="s">
        <v>27</v>
      </c>
      <c r="N43" s="6" t="s">
        <v>28</v>
      </c>
      <c r="O43" s="6" t="s">
        <v>29</v>
      </c>
      <c r="P43" s="6" t="s">
        <v>28</v>
      </c>
    </row>
    <row r="44" spans="1:115" x14ac:dyDescent="0.3">
      <c r="A44" s="6" t="s">
        <v>94</v>
      </c>
      <c r="B44" s="6" t="s">
        <v>95</v>
      </c>
      <c r="C44" s="6" t="s">
        <v>96</v>
      </c>
      <c r="D44" s="6">
        <v>3</v>
      </c>
      <c r="E44" s="6">
        <v>0</v>
      </c>
      <c r="F44" s="6">
        <v>0</v>
      </c>
      <c r="G44" s="6">
        <v>3</v>
      </c>
      <c r="H44" s="6">
        <v>5</v>
      </c>
      <c r="I44" s="6" t="s">
        <v>25</v>
      </c>
      <c r="J44" s="6" t="s">
        <v>26</v>
      </c>
      <c r="K44" s="6" t="s">
        <v>27</v>
      </c>
      <c r="L44" s="6" t="s">
        <v>28</v>
      </c>
      <c r="M44" s="6" t="s">
        <v>27</v>
      </c>
      <c r="N44" s="6" t="s">
        <v>28</v>
      </c>
      <c r="O44" s="6" t="s">
        <v>29</v>
      </c>
      <c r="P44" s="6" t="s">
        <v>28</v>
      </c>
    </row>
    <row r="45" spans="1:115" ht="12" customHeight="1" x14ac:dyDescent="0.3">
      <c r="A45" s="6" t="s">
        <v>97</v>
      </c>
      <c r="B45" s="6" t="s">
        <v>98</v>
      </c>
      <c r="C45" s="6" t="s">
        <v>99</v>
      </c>
      <c r="D45" s="6">
        <v>3</v>
      </c>
      <c r="E45" s="6">
        <v>0</v>
      </c>
      <c r="F45" s="6">
        <v>0</v>
      </c>
      <c r="G45" s="6">
        <v>3</v>
      </c>
      <c r="H45" s="6">
        <v>5</v>
      </c>
      <c r="I45" s="6" t="s">
        <v>25</v>
      </c>
      <c r="J45" s="6" t="s">
        <v>26</v>
      </c>
      <c r="K45" s="6" t="s">
        <v>27</v>
      </c>
      <c r="L45" s="6" t="s">
        <v>28</v>
      </c>
      <c r="M45" s="6" t="s">
        <v>27</v>
      </c>
      <c r="N45" s="6" t="s">
        <v>28</v>
      </c>
      <c r="O45" s="6" t="s">
        <v>29</v>
      </c>
      <c r="P45" s="6" t="s">
        <v>28</v>
      </c>
    </row>
    <row r="46" spans="1:115" s="23" customFormat="1" ht="25.2" customHeight="1" x14ac:dyDescent="0.3">
      <c r="A46" s="24" t="s">
        <v>100</v>
      </c>
      <c r="B46" s="24" t="s">
        <v>191</v>
      </c>
      <c r="C46" s="24" t="s">
        <v>190</v>
      </c>
      <c r="D46" s="6">
        <v>3</v>
      </c>
      <c r="E46" s="6">
        <v>0</v>
      </c>
      <c r="F46" s="6">
        <v>0</v>
      </c>
      <c r="G46" s="6">
        <v>3</v>
      </c>
      <c r="H46" s="6">
        <v>5</v>
      </c>
      <c r="I46" s="6" t="s">
        <v>25</v>
      </c>
      <c r="J46" s="6" t="s">
        <v>26</v>
      </c>
      <c r="K46" s="6" t="s">
        <v>27</v>
      </c>
      <c r="L46" s="6" t="s">
        <v>28</v>
      </c>
      <c r="M46" s="24" t="s">
        <v>39</v>
      </c>
      <c r="N46" s="6" t="s">
        <v>28</v>
      </c>
      <c r="O46" s="6" t="s">
        <v>29</v>
      </c>
      <c r="P46" s="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</row>
    <row r="47" spans="1:115" x14ac:dyDescent="0.3">
      <c r="A47" s="13" t="s">
        <v>101</v>
      </c>
      <c r="B47" s="11" t="s">
        <v>102</v>
      </c>
      <c r="C47" s="11" t="s">
        <v>103</v>
      </c>
      <c r="D47" s="11">
        <v>3</v>
      </c>
      <c r="E47" s="11">
        <v>0</v>
      </c>
      <c r="F47" s="11">
        <v>0</v>
      </c>
      <c r="G47" s="11">
        <v>3</v>
      </c>
      <c r="H47" s="11">
        <v>5</v>
      </c>
      <c r="I47" s="11" t="s">
        <v>43</v>
      </c>
      <c r="J47" s="14" t="s">
        <v>26</v>
      </c>
      <c r="K47" s="11" t="s">
        <v>27</v>
      </c>
      <c r="L47" s="11" t="s">
        <v>28</v>
      </c>
      <c r="M47" s="11" t="s">
        <v>39</v>
      </c>
      <c r="N47" s="11" t="s">
        <v>28</v>
      </c>
      <c r="O47" s="11" t="s">
        <v>29</v>
      </c>
      <c r="P47" s="11" t="s">
        <v>28</v>
      </c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</row>
    <row r="48" spans="1:115" s="38" customFormat="1" ht="39.6" x14ac:dyDescent="0.3">
      <c r="A48" s="12" t="s">
        <v>104</v>
      </c>
      <c r="B48" s="36" t="s">
        <v>87</v>
      </c>
      <c r="C48" s="36" t="s">
        <v>105</v>
      </c>
      <c r="D48" s="12">
        <v>2</v>
      </c>
      <c r="E48" s="12">
        <v>0</v>
      </c>
      <c r="F48" s="12">
        <v>0</v>
      </c>
      <c r="G48" s="12">
        <v>2</v>
      </c>
      <c r="H48" s="12">
        <v>2</v>
      </c>
      <c r="I48" s="12" t="s">
        <v>25</v>
      </c>
      <c r="J48" s="36" t="s">
        <v>47</v>
      </c>
      <c r="K48" s="12" t="s">
        <v>27</v>
      </c>
      <c r="L48" s="12" t="s">
        <v>28</v>
      </c>
      <c r="M48" s="12" t="s">
        <v>39</v>
      </c>
      <c r="N48" s="12" t="s">
        <v>28</v>
      </c>
      <c r="O48" s="12" t="s">
        <v>48</v>
      </c>
      <c r="P48" s="12" t="s">
        <v>28</v>
      </c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</row>
    <row r="49" spans="1:115" ht="15" customHeight="1" x14ac:dyDescent="0.3">
      <c r="A49" s="66" t="s">
        <v>49</v>
      </c>
      <c r="B49" s="67"/>
      <c r="C49" s="68"/>
      <c r="D49" s="15">
        <f>SUM(D42:D48)</f>
        <v>17</v>
      </c>
      <c r="E49" s="15">
        <f>SUM(E42:E48)</f>
        <v>0</v>
      </c>
      <c r="F49" s="15">
        <f>SUM(F42:F48)</f>
        <v>0</v>
      </c>
      <c r="G49" s="15">
        <f>SUM(G42:G48)</f>
        <v>17</v>
      </c>
      <c r="H49" s="15">
        <f>SUM(H42:H48)</f>
        <v>30</v>
      </c>
      <c r="I49" s="60"/>
      <c r="J49" s="60"/>
      <c r="K49" s="60"/>
      <c r="L49" s="60"/>
      <c r="M49" s="60"/>
      <c r="N49" s="60"/>
      <c r="O49" s="60"/>
      <c r="P49" s="60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</row>
    <row r="50" spans="1:115" x14ac:dyDescent="0.3">
      <c r="A50" s="46" t="s">
        <v>106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</row>
    <row r="51" spans="1:115" x14ac:dyDescent="0.3">
      <c r="A51" s="59" t="s">
        <v>107</v>
      </c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</row>
    <row r="52" spans="1:115" x14ac:dyDescent="0.3">
      <c r="A52" s="53" t="s">
        <v>12</v>
      </c>
      <c r="B52" s="53" t="s">
        <v>13</v>
      </c>
      <c r="C52" s="44" t="s">
        <v>14</v>
      </c>
      <c r="D52" s="53" t="s">
        <v>15</v>
      </c>
      <c r="E52" s="53"/>
      <c r="F52" s="53"/>
      <c r="G52" s="53" t="s">
        <v>16</v>
      </c>
      <c r="H52" s="53" t="s">
        <v>8</v>
      </c>
      <c r="I52" s="53" t="s">
        <v>17</v>
      </c>
      <c r="J52" s="44" t="s">
        <v>18</v>
      </c>
      <c r="K52" s="54" t="s">
        <v>19</v>
      </c>
      <c r="L52" s="54" t="s">
        <v>20</v>
      </c>
      <c r="M52" s="53" t="s">
        <v>21</v>
      </c>
      <c r="N52" s="53" t="s">
        <v>22</v>
      </c>
      <c r="O52" s="53" t="s">
        <v>23</v>
      </c>
      <c r="P52" s="54" t="s">
        <v>24</v>
      </c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</row>
    <row r="53" spans="1:115" x14ac:dyDescent="0.3">
      <c r="A53" s="53"/>
      <c r="B53" s="53"/>
      <c r="C53" s="45"/>
      <c r="D53" s="5" t="s">
        <v>4</v>
      </c>
      <c r="E53" s="5" t="s">
        <v>5</v>
      </c>
      <c r="F53" s="5" t="s">
        <v>6</v>
      </c>
      <c r="G53" s="53"/>
      <c r="H53" s="53"/>
      <c r="I53" s="53"/>
      <c r="J53" s="45"/>
      <c r="K53" s="54"/>
      <c r="L53" s="54"/>
      <c r="M53" s="53"/>
      <c r="N53" s="53"/>
      <c r="O53" s="53"/>
      <c r="P53" s="54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</row>
    <row r="54" spans="1:115" x14ac:dyDescent="0.3">
      <c r="A54" s="6" t="s">
        <v>108</v>
      </c>
      <c r="B54" s="6" t="s">
        <v>109</v>
      </c>
      <c r="C54" s="6" t="s">
        <v>110</v>
      </c>
      <c r="D54" s="6">
        <v>3</v>
      </c>
      <c r="E54" s="6">
        <v>0</v>
      </c>
      <c r="F54" s="6">
        <v>0</v>
      </c>
      <c r="G54" s="6">
        <v>3</v>
      </c>
      <c r="H54" s="6">
        <v>5</v>
      </c>
      <c r="I54" s="6" t="s">
        <v>25</v>
      </c>
      <c r="J54" s="6" t="s">
        <v>26</v>
      </c>
      <c r="K54" s="6" t="s">
        <v>27</v>
      </c>
      <c r="L54" s="6" t="s">
        <v>28</v>
      </c>
      <c r="M54" s="6" t="s">
        <v>27</v>
      </c>
      <c r="N54" s="6" t="s">
        <v>28</v>
      </c>
      <c r="O54" s="6" t="s">
        <v>29</v>
      </c>
      <c r="P54" s="6" t="s">
        <v>28</v>
      </c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</row>
    <row r="55" spans="1:115" x14ac:dyDescent="0.3">
      <c r="A55" s="6" t="s">
        <v>111</v>
      </c>
      <c r="B55" s="6" t="s">
        <v>112</v>
      </c>
      <c r="C55" s="6" t="s">
        <v>113</v>
      </c>
      <c r="D55" s="6">
        <v>2</v>
      </c>
      <c r="E55" s="6">
        <v>2</v>
      </c>
      <c r="F55" s="6">
        <v>0</v>
      </c>
      <c r="G55" s="6">
        <v>3</v>
      </c>
      <c r="H55" s="6">
        <v>5</v>
      </c>
      <c r="I55" s="6" t="s">
        <v>25</v>
      </c>
      <c r="J55" s="6" t="s">
        <v>26</v>
      </c>
      <c r="K55" s="6" t="s">
        <v>27</v>
      </c>
      <c r="L55" s="6" t="s">
        <v>28</v>
      </c>
      <c r="M55" s="6" t="s">
        <v>27</v>
      </c>
      <c r="N55" s="6" t="s">
        <v>28</v>
      </c>
      <c r="O55" s="6" t="s">
        <v>29</v>
      </c>
      <c r="P55" s="6" t="s">
        <v>28</v>
      </c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</row>
    <row r="56" spans="1:115" x14ac:dyDescent="0.3">
      <c r="A56" s="6" t="s">
        <v>114</v>
      </c>
      <c r="B56" s="6" t="s">
        <v>115</v>
      </c>
      <c r="C56" s="6" t="s">
        <v>116</v>
      </c>
      <c r="D56" s="6">
        <v>3</v>
      </c>
      <c r="E56" s="6">
        <v>0</v>
      </c>
      <c r="F56" s="6">
        <v>0</v>
      </c>
      <c r="G56" s="6">
        <v>3</v>
      </c>
      <c r="H56" s="6">
        <v>5</v>
      </c>
      <c r="I56" s="6" t="s">
        <v>25</v>
      </c>
      <c r="J56" s="6" t="s">
        <v>26</v>
      </c>
      <c r="K56" s="6" t="s">
        <v>27</v>
      </c>
      <c r="L56" s="6" t="s">
        <v>28</v>
      </c>
      <c r="M56" s="6" t="s">
        <v>27</v>
      </c>
      <c r="N56" s="6" t="s">
        <v>28</v>
      </c>
      <c r="O56" s="6" t="s">
        <v>29</v>
      </c>
      <c r="P56" s="6" t="s">
        <v>28</v>
      </c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</row>
    <row r="57" spans="1:115" s="23" customFormat="1" x14ac:dyDescent="0.3">
      <c r="A57" s="25" t="s">
        <v>117</v>
      </c>
      <c r="B57" s="6" t="s">
        <v>118</v>
      </c>
      <c r="C57" s="6" t="s">
        <v>119</v>
      </c>
      <c r="D57" s="6">
        <v>2</v>
      </c>
      <c r="E57" s="6">
        <v>2</v>
      </c>
      <c r="F57" s="6">
        <v>0</v>
      </c>
      <c r="G57" s="6">
        <v>3</v>
      </c>
      <c r="H57" s="6">
        <v>5</v>
      </c>
      <c r="I57" s="6" t="s">
        <v>25</v>
      </c>
      <c r="J57" s="22" t="s">
        <v>26</v>
      </c>
      <c r="K57" s="6" t="s">
        <v>27</v>
      </c>
      <c r="L57" s="6" t="s">
        <v>28</v>
      </c>
      <c r="M57" s="6" t="s">
        <v>39</v>
      </c>
      <c r="N57" s="6" t="s">
        <v>28</v>
      </c>
      <c r="O57" s="6" t="s">
        <v>29</v>
      </c>
      <c r="P57" s="6" t="s">
        <v>28</v>
      </c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</row>
    <row r="58" spans="1:115" x14ac:dyDescent="0.3">
      <c r="A58" s="13" t="s">
        <v>120</v>
      </c>
      <c r="B58" s="14" t="s">
        <v>121</v>
      </c>
      <c r="C58" s="14" t="s">
        <v>122</v>
      </c>
      <c r="D58" s="11">
        <v>3</v>
      </c>
      <c r="E58" s="11">
        <v>0</v>
      </c>
      <c r="F58" s="11">
        <v>0</v>
      </c>
      <c r="G58" s="11">
        <v>3</v>
      </c>
      <c r="H58" s="11">
        <v>5</v>
      </c>
      <c r="I58" s="11" t="s">
        <v>43</v>
      </c>
      <c r="J58" s="14" t="s">
        <v>26</v>
      </c>
      <c r="K58" s="11" t="s">
        <v>27</v>
      </c>
      <c r="L58" s="11" t="s">
        <v>28</v>
      </c>
      <c r="M58" s="11" t="s">
        <v>39</v>
      </c>
      <c r="N58" s="11" t="s">
        <v>28</v>
      </c>
      <c r="O58" s="11" t="s">
        <v>29</v>
      </c>
      <c r="P58" s="11" t="s">
        <v>28</v>
      </c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</row>
    <row r="59" spans="1:115" x14ac:dyDescent="0.3">
      <c r="A59" s="11" t="s">
        <v>123</v>
      </c>
      <c r="B59" s="14" t="s">
        <v>124</v>
      </c>
      <c r="C59" s="14" t="s">
        <v>125</v>
      </c>
      <c r="D59" s="11">
        <v>3</v>
      </c>
      <c r="E59" s="11">
        <v>0</v>
      </c>
      <c r="F59" s="11">
        <v>0</v>
      </c>
      <c r="G59" s="11">
        <v>3</v>
      </c>
      <c r="H59" s="11">
        <v>5</v>
      </c>
      <c r="I59" s="11" t="s">
        <v>43</v>
      </c>
      <c r="J59" s="14" t="s">
        <v>26</v>
      </c>
      <c r="K59" s="11" t="s">
        <v>27</v>
      </c>
      <c r="L59" s="11" t="s">
        <v>28</v>
      </c>
      <c r="M59" s="11" t="s">
        <v>39</v>
      </c>
      <c r="N59" s="11" t="s">
        <v>28</v>
      </c>
      <c r="O59" s="11" t="s">
        <v>29</v>
      </c>
      <c r="P59" s="11" t="s">
        <v>28</v>
      </c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</row>
    <row r="60" spans="1:115" ht="15" customHeight="1" x14ac:dyDescent="0.3">
      <c r="A60" s="66" t="s">
        <v>49</v>
      </c>
      <c r="B60" s="67"/>
      <c r="C60" s="68"/>
      <c r="D60" s="15">
        <f>SUM(D54:D59)</f>
        <v>16</v>
      </c>
      <c r="E60" s="15">
        <f>SUM(E54:E59)</f>
        <v>4</v>
      </c>
      <c r="F60" s="15">
        <f>SUM(F54:F59)</f>
        <v>0</v>
      </c>
      <c r="G60" s="15">
        <f>SUM(G54:G59)</f>
        <v>18</v>
      </c>
      <c r="H60" s="15">
        <f>SUM(H54:H59)</f>
        <v>30</v>
      </c>
      <c r="I60" s="60"/>
      <c r="J60" s="60"/>
      <c r="K60" s="60"/>
      <c r="L60" s="60"/>
      <c r="M60" s="60"/>
      <c r="N60" s="60"/>
      <c r="O60" s="60"/>
      <c r="P60" s="60"/>
    </row>
    <row r="61" spans="1:115" x14ac:dyDescent="0.3">
      <c r="A61" s="46" t="s">
        <v>106</v>
      </c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</row>
    <row r="62" spans="1:115" x14ac:dyDescent="0.3">
      <c r="A62" s="59" t="s">
        <v>126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</row>
    <row r="63" spans="1:115" ht="13.2" customHeight="1" x14ac:dyDescent="0.3">
      <c r="A63" s="53" t="s">
        <v>12</v>
      </c>
      <c r="B63" s="53" t="s">
        <v>13</v>
      </c>
      <c r="C63" s="44" t="s">
        <v>14</v>
      </c>
      <c r="D63" s="53" t="s">
        <v>15</v>
      </c>
      <c r="E63" s="53"/>
      <c r="F63" s="53"/>
      <c r="G63" s="53" t="s">
        <v>16</v>
      </c>
      <c r="H63" s="53" t="s">
        <v>8</v>
      </c>
      <c r="I63" s="53" t="s">
        <v>17</v>
      </c>
      <c r="J63" s="44" t="s">
        <v>18</v>
      </c>
      <c r="K63" s="54" t="s">
        <v>19</v>
      </c>
      <c r="L63" s="54" t="s">
        <v>20</v>
      </c>
      <c r="M63" s="53" t="s">
        <v>21</v>
      </c>
      <c r="N63" s="53" t="s">
        <v>22</v>
      </c>
      <c r="O63" s="53" t="s">
        <v>23</v>
      </c>
      <c r="P63" s="54" t="s">
        <v>24</v>
      </c>
    </row>
    <row r="64" spans="1:115" x14ac:dyDescent="0.3">
      <c r="A64" s="53"/>
      <c r="B64" s="53"/>
      <c r="C64" s="45"/>
      <c r="D64" s="5" t="s">
        <v>4</v>
      </c>
      <c r="E64" s="5" t="s">
        <v>5</v>
      </c>
      <c r="F64" s="5" t="s">
        <v>6</v>
      </c>
      <c r="G64" s="53"/>
      <c r="H64" s="53"/>
      <c r="I64" s="53"/>
      <c r="J64" s="45"/>
      <c r="K64" s="54"/>
      <c r="L64" s="54"/>
      <c r="M64" s="53"/>
      <c r="N64" s="53"/>
      <c r="O64" s="53"/>
      <c r="P64" s="54"/>
    </row>
    <row r="65" spans="1:16" x14ac:dyDescent="0.3">
      <c r="A65" s="6" t="s">
        <v>127</v>
      </c>
      <c r="B65" s="6" t="s">
        <v>198</v>
      </c>
      <c r="C65" s="6" t="s">
        <v>197</v>
      </c>
      <c r="D65" s="6">
        <v>0</v>
      </c>
      <c r="E65" s="6">
        <v>0</v>
      </c>
      <c r="F65" s="6">
        <v>0</v>
      </c>
      <c r="G65" s="6">
        <v>0</v>
      </c>
      <c r="H65" s="6">
        <v>3</v>
      </c>
      <c r="I65" s="6" t="s">
        <v>25</v>
      </c>
      <c r="J65" s="6" t="s">
        <v>26</v>
      </c>
      <c r="K65" s="6" t="s">
        <v>27</v>
      </c>
      <c r="L65" s="6"/>
      <c r="M65" s="6" t="s">
        <v>27</v>
      </c>
      <c r="N65" s="6" t="s">
        <v>28</v>
      </c>
      <c r="O65" s="6" t="s">
        <v>29</v>
      </c>
      <c r="P65" s="6" t="s">
        <v>28</v>
      </c>
    </row>
    <row r="66" spans="1:16" x14ac:dyDescent="0.3">
      <c r="A66" s="6" t="s">
        <v>128</v>
      </c>
      <c r="B66" s="6" t="s">
        <v>129</v>
      </c>
      <c r="C66" s="6" t="s">
        <v>130</v>
      </c>
      <c r="D66" s="6">
        <v>2</v>
      </c>
      <c r="E66" s="6">
        <v>2</v>
      </c>
      <c r="F66" s="6">
        <v>0</v>
      </c>
      <c r="G66" s="6">
        <v>3</v>
      </c>
      <c r="H66" s="6">
        <v>6</v>
      </c>
      <c r="I66" s="6" t="s">
        <v>25</v>
      </c>
      <c r="J66" s="6" t="s">
        <v>26</v>
      </c>
      <c r="K66" s="6" t="s">
        <v>27</v>
      </c>
      <c r="L66" s="6" t="s">
        <v>28</v>
      </c>
      <c r="M66" s="6" t="s">
        <v>27</v>
      </c>
      <c r="N66" s="6" t="s">
        <v>28</v>
      </c>
      <c r="O66" s="6" t="s">
        <v>29</v>
      </c>
      <c r="P66" s="6" t="s">
        <v>28</v>
      </c>
    </row>
    <row r="67" spans="1:16" x14ac:dyDescent="0.3">
      <c r="A67" s="6" t="s">
        <v>131</v>
      </c>
      <c r="B67" s="6" t="s">
        <v>132</v>
      </c>
      <c r="C67" s="6" t="s">
        <v>133</v>
      </c>
      <c r="D67" s="6">
        <v>3</v>
      </c>
      <c r="E67" s="6">
        <v>0</v>
      </c>
      <c r="F67" s="6">
        <v>0</v>
      </c>
      <c r="G67" s="6">
        <v>3</v>
      </c>
      <c r="H67" s="6">
        <v>6</v>
      </c>
      <c r="I67" s="6" t="s">
        <v>25</v>
      </c>
      <c r="J67" s="6" t="s">
        <v>26</v>
      </c>
      <c r="K67" s="6" t="s">
        <v>27</v>
      </c>
      <c r="L67" s="6" t="s">
        <v>28</v>
      </c>
      <c r="M67" s="6" t="s">
        <v>27</v>
      </c>
      <c r="N67" s="6" t="s">
        <v>28</v>
      </c>
      <c r="O67" s="6" t="s">
        <v>29</v>
      </c>
      <c r="P67" s="6" t="s">
        <v>28</v>
      </c>
    </row>
    <row r="68" spans="1:16" x14ac:dyDescent="0.3">
      <c r="A68" s="25" t="s">
        <v>134</v>
      </c>
      <c r="B68" s="6" t="s">
        <v>135</v>
      </c>
      <c r="C68" s="6" t="s">
        <v>136</v>
      </c>
      <c r="D68" s="6">
        <v>2</v>
      </c>
      <c r="E68" s="6">
        <v>2</v>
      </c>
      <c r="F68" s="6">
        <v>0</v>
      </c>
      <c r="G68" s="6">
        <v>3</v>
      </c>
      <c r="H68" s="6">
        <v>5</v>
      </c>
      <c r="I68" s="6" t="s">
        <v>25</v>
      </c>
      <c r="J68" s="22" t="s">
        <v>26</v>
      </c>
      <c r="K68" s="6" t="s">
        <v>27</v>
      </c>
      <c r="L68" s="6" t="s">
        <v>28</v>
      </c>
      <c r="M68" s="6" t="s">
        <v>39</v>
      </c>
      <c r="N68" s="6" t="s">
        <v>28</v>
      </c>
      <c r="O68" s="6" t="s">
        <v>29</v>
      </c>
      <c r="P68" s="6" t="s">
        <v>28</v>
      </c>
    </row>
    <row r="69" spans="1:16" x14ac:dyDescent="0.3">
      <c r="A69" s="13" t="s">
        <v>137</v>
      </c>
      <c r="B69" s="14" t="s">
        <v>138</v>
      </c>
      <c r="C69" s="14" t="s">
        <v>139</v>
      </c>
      <c r="D69" s="11">
        <v>3</v>
      </c>
      <c r="E69" s="11">
        <v>0</v>
      </c>
      <c r="F69" s="11">
        <v>0</v>
      </c>
      <c r="G69" s="11">
        <v>3</v>
      </c>
      <c r="H69" s="11">
        <v>5</v>
      </c>
      <c r="I69" s="11" t="s">
        <v>43</v>
      </c>
      <c r="J69" s="14" t="s">
        <v>26</v>
      </c>
      <c r="K69" s="11" t="s">
        <v>27</v>
      </c>
      <c r="L69" s="11" t="s">
        <v>28</v>
      </c>
      <c r="M69" s="11" t="s">
        <v>39</v>
      </c>
      <c r="N69" s="11" t="s">
        <v>28</v>
      </c>
      <c r="O69" s="11" t="s">
        <v>29</v>
      </c>
      <c r="P69" s="11" t="s">
        <v>28</v>
      </c>
    </row>
    <row r="70" spans="1:16" x14ac:dyDescent="0.3">
      <c r="A70" s="11" t="s">
        <v>140</v>
      </c>
      <c r="B70" s="14" t="s">
        <v>141</v>
      </c>
      <c r="C70" s="14" t="s">
        <v>142</v>
      </c>
      <c r="D70" s="11">
        <v>3</v>
      </c>
      <c r="E70" s="11">
        <v>0</v>
      </c>
      <c r="F70" s="11">
        <v>0</v>
      </c>
      <c r="G70" s="11">
        <v>3</v>
      </c>
      <c r="H70" s="11">
        <v>5</v>
      </c>
      <c r="I70" s="11" t="s">
        <v>43</v>
      </c>
      <c r="J70" s="14" t="s">
        <v>26</v>
      </c>
      <c r="K70" s="11" t="s">
        <v>27</v>
      </c>
      <c r="L70" s="11" t="s">
        <v>28</v>
      </c>
      <c r="M70" s="11" t="s">
        <v>39</v>
      </c>
      <c r="N70" s="11" t="s">
        <v>28</v>
      </c>
      <c r="O70" s="11" t="s">
        <v>29</v>
      </c>
      <c r="P70" s="11" t="s">
        <v>28</v>
      </c>
    </row>
    <row r="71" spans="1:16" ht="16.2" customHeight="1" x14ac:dyDescent="0.3">
      <c r="A71" s="66" t="s">
        <v>49</v>
      </c>
      <c r="B71" s="67"/>
      <c r="C71" s="68"/>
      <c r="D71" s="15">
        <f>SUM(D65:D70)</f>
        <v>13</v>
      </c>
      <c r="E71" s="15">
        <f>SUM(E65:E70)</f>
        <v>4</v>
      </c>
      <c r="F71" s="15">
        <f>SUM(F65:F70)</f>
        <v>0</v>
      </c>
      <c r="G71" s="15">
        <f>SUM(G65:G70)</f>
        <v>15</v>
      </c>
      <c r="H71" s="15">
        <f>SUM(H65:H70)</f>
        <v>30</v>
      </c>
      <c r="I71" s="60"/>
      <c r="J71" s="60"/>
      <c r="K71" s="60"/>
      <c r="L71" s="60"/>
      <c r="M71" s="60"/>
      <c r="N71" s="60"/>
      <c r="O71" s="60"/>
      <c r="P71" s="60"/>
    </row>
    <row r="72" spans="1:16" x14ac:dyDescent="0.3">
      <c r="A72" s="46" t="s">
        <v>143</v>
      </c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</row>
    <row r="73" spans="1:16" x14ac:dyDescent="0.3">
      <c r="A73" s="59" t="s">
        <v>144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</row>
    <row r="74" spans="1:16" x14ac:dyDescent="0.3">
      <c r="A74" s="53" t="s">
        <v>12</v>
      </c>
      <c r="B74" s="53" t="s">
        <v>13</v>
      </c>
      <c r="C74" s="44" t="s">
        <v>14</v>
      </c>
      <c r="D74" s="53" t="s">
        <v>15</v>
      </c>
      <c r="E74" s="53"/>
      <c r="F74" s="53"/>
      <c r="G74" s="53" t="s">
        <v>16</v>
      </c>
      <c r="H74" s="53" t="s">
        <v>8</v>
      </c>
      <c r="I74" s="53" t="s">
        <v>17</v>
      </c>
      <c r="J74" s="44" t="s">
        <v>18</v>
      </c>
      <c r="K74" s="54" t="s">
        <v>19</v>
      </c>
      <c r="L74" s="54" t="s">
        <v>20</v>
      </c>
      <c r="M74" s="53" t="s">
        <v>21</v>
      </c>
      <c r="N74" s="53" t="s">
        <v>22</v>
      </c>
      <c r="O74" s="53" t="s">
        <v>23</v>
      </c>
      <c r="P74" s="54" t="s">
        <v>24</v>
      </c>
    </row>
    <row r="75" spans="1:16" x14ac:dyDescent="0.3">
      <c r="A75" s="53"/>
      <c r="B75" s="53"/>
      <c r="C75" s="45"/>
      <c r="D75" s="5" t="s">
        <v>4</v>
      </c>
      <c r="E75" s="5" t="s">
        <v>5</v>
      </c>
      <c r="F75" s="5" t="s">
        <v>6</v>
      </c>
      <c r="G75" s="53"/>
      <c r="H75" s="53"/>
      <c r="I75" s="53"/>
      <c r="J75" s="45"/>
      <c r="K75" s="54"/>
      <c r="L75" s="54"/>
      <c r="M75" s="53"/>
      <c r="N75" s="53"/>
      <c r="O75" s="53"/>
      <c r="P75" s="54"/>
    </row>
    <row r="76" spans="1:16" x14ac:dyDescent="0.3">
      <c r="A76" s="6" t="s">
        <v>145</v>
      </c>
      <c r="B76" s="6" t="s">
        <v>146</v>
      </c>
      <c r="C76" s="6" t="s">
        <v>147</v>
      </c>
      <c r="D76" s="6">
        <v>3</v>
      </c>
      <c r="E76" s="6">
        <v>0</v>
      </c>
      <c r="F76" s="6">
        <v>0</v>
      </c>
      <c r="G76" s="6">
        <v>3</v>
      </c>
      <c r="H76" s="6">
        <v>7</v>
      </c>
      <c r="I76" s="6" t="s">
        <v>25</v>
      </c>
      <c r="J76" s="6" t="s">
        <v>26</v>
      </c>
      <c r="K76" s="6" t="s">
        <v>27</v>
      </c>
      <c r="L76" s="6" t="s">
        <v>28</v>
      </c>
      <c r="M76" s="6" t="s">
        <v>27</v>
      </c>
      <c r="N76" s="6" t="s">
        <v>28</v>
      </c>
      <c r="O76" s="6" t="s">
        <v>29</v>
      </c>
      <c r="P76" s="6" t="s">
        <v>28</v>
      </c>
    </row>
    <row r="77" spans="1:16" x14ac:dyDescent="0.3">
      <c r="A77" s="6" t="s">
        <v>148</v>
      </c>
      <c r="B77" s="6" t="s">
        <v>149</v>
      </c>
      <c r="C77" s="6" t="s">
        <v>150</v>
      </c>
      <c r="D77" s="6">
        <v>2</v>
      </c>
      <c r="E77" s="6">
        <v>0</v>
      </c>
      <c r="F77" s="6">
        <v>0</v>
      </c>
      <c r="G77" s="6">
        <v>2</v>
      </c>
      <c r="H77" s="6">
        <v>3</v>
      </c>
      <c r="I77" s="6" t="s">
        <v>25</v>
      </c>
      <c r="J77" s="6" t="s">
        <v>26</v>
      </c>
      <c r="K77" s="6" t="s">
        <v>27</v>
      </c>
      <c r="L77" s="6" t="s">
        <v>28</v>
      </c>
      <c r="M77" s="6" t="s">
        <v>27</v>
      </c>
      <c r="N77" s="6" t="s">
        <v>28</v>
      </c>
      <c r="O77" s="6" t="s">
        <v>29</v>
      </c>
      <c r="P77" s="6" t="s">
        <v>28</v>
      </c>
    </row>
    <row r="78" spans="1:16" x14ac:dyDescent="0.3">
      <c r="A78" s="6" t="s">
        <v>151</v>
      </c>
      <c r="B78" s="6" t="s">
        <v>152</v>
      </c>
      <c r="C78" s="6" t="s">
        <v>153</v>
      </c>
      <c r="D78" s="6">
        <v>3</v>
      </c>
      <c r="E78" s="6">
        <v>0</v>
      </c>
      <c r="F78" s="6">
        <v>0</v>
      </c>
      <c r="G78" s="6">
        <v>3</v>
      </c>
      <c r="H78" s="6">
        <v>5</v>
      </c>
      <c r="I78" s="6" t="s">
        <v>25</v>
      </c>
      <c r="J78" s="6" t="s">
        <v>26</v>
      </c>
      <c r="K78" s="6" t="s">
        <v>27</v>
      </c>
      <c r="L78" s="6" t="s">
        <v>28</v>
      </c>
      <c r="M78" s="6" t="s">
        <v>27</v>
      </c>
      <c r="N78" s="6" t="s">
        <v>28</v>
      </c>
      <c r="O78" s="6" t="s">
        <v>29</v>
      </c>
      <c r="P78" s="6" t="s">
        <v>28</v>
      </c>
    </row>
    <row r="79" spans="1:16" x14ac:dyDescent="0.3">
      <c r="A79" s="13" t="s">
        <v>154</v>
      </c>
      <c r="B79" s="11" t="s">
        <v>155</v>
      </c>
      <c r="C79" s="11" t="s">
        <v>156</v>
      </c>
      <c r="D79" s="11">
        <v>3</v>
      </c>
      <c r="E79" s="11">
        <v>0</v>
      </c>
      <c r="F79" s="11">
        <v>0</v>
      </c>
      <c r="G79" s="11">
        <v>3</v>
      </c>
      <c r="H79" s="11">
        <v>5</v>
      </c>
      <c r="I79" s="11" t="s">
        <v>43</v>
      </c>
      <c r="J79" s="14" t="s">
        <v>26</v>
      </c>
      <c r="K79" s="11" t="s">
        <v>27</v>
      </c>
      <c r="L79" s="11" t="s">
        <v>28</v>
      </c>
      <c r="M79" s="11" t="s">
        <v>39</v>
      </c>
      <c r="N79" s="11" t="s">
        <v>28</v>
      </c>
      <c r="O79" s="11" t="s">
        <v>29</v>
      </c>
      <c r="P79" s="11" t="s">
        <v>28</v>
      </c>
    </row>
    <row r="80" spans="1:16" x14ac:dyDescent="0.3">
      <c r="A80" s="13" t="s">
        <v>157</v>
      </c>
      <c r="B80" s="14" t="s">
        <v>158</v>
      </c>
      <c r="C80" s="14" t="s">
        <v>159</v>
      </c>
      <c r="D80" s="11">
        <v>3</v>
      </c>
      <c r="E80" s="11">
        <v>0</v>
      </c>
      <c r="F80" s="11">
        <v>0</v>
      </c>
      <c r="G80" s="11">
        <v>3</v>
      </c>
      <c r="H80" s="11">
        <v>5</v>
      </c>
      <c r="I80" s="11" t="s">
        <v>43</v>
      </c>
      <c r="J80" s="14" t="s">
        <v>26</v>
      </c>
      <c r="K80" s="11" t="s">
        <v>27</v>
      </c>
      <c r="L80" s="11" t="s">
        <v>28</v>
      </c>
      <c r="M80" s="11" t="s">
        <v>39</v>
      </c>
      <c r="N80" s="11" t="s">
        <v>28</v>
      </c>
      <c r="O80" s="11" t="s">
        <v>29</v>
      </c>
      <c r="P80" s="11" t="s">
        <v>28</v>
      </c>
    </row>
    <row r="81" spans="1:16" x14ac:dyDescent="0.3">
      <c r="A81" s="13" t="s">
        <v>160</v>
      </c>
      <c r="B81" s="14" t="s">
        <v>161</v>
      </c>
      <c r="C81" s="14" t="s">
        <v>162</v>
      </c>
      <c r="D81" s="11">
        <v>3</v>
      </c>
      <c r="E81" s="11">
        <v>0</v>
      </c>
      <c r="F81" s="11">
        <v>0</v>
      </c>
      <c r="G81" s="11">
        <v>3</v>
      </c>
      <c r="H81" s="11">
        <v>5</v>
      </c>
      <c r="I81" s="11" t="s">
        <v>43</v>
      </c>
      <c r="J81" s="14" t="s">
        <v>26</v>
      </c>
      <c r="K81" s="11" t="s">
        <v>27</v>
      </c>
      <c r="L81" s="11" t="s">
        <v>28</v>
      </c>
      <c r="M81" s="11" t="s">
        <v>39</v>
      </c>
      <c r="N81" s="11" t="s">
        <v>28</v>
      </c>
      <c r="O81" s="11" t="s">
        <v>29</v>
      </c>
      <c r="P81" s="11" t="s">
        <v>28</v>
      </c>
    </row>
    <row r="82" spans="1:16" ht="15" customHeight="1" x14ac:dyDescent="0.3">
      <c r="A82" s="66" t="s">
        <v>49</v>
      </c>
      <c r="B82" s="67"/>
      <c r="C82" s="68"/>
      <c r="D82" s="15">
        <f>SUM(D76:D81)</f>
        <v>17</v>
      </c>
      <c r="E82" s="15">
        <f>SUM(E76:E81)</f>
        <v>0</v>
      </c>
      <c r="F82" s="15">
        <f>SUM(F76:F81)</f>
        <v>0</v>
      </c>
      <c r="G82" s="15">
        <f>SUM(G76:G81)</f>
        <v>17</v>
      </c>
      <c r="H82" s="15">
        <f>SUM(H76:H81)</f>
        <v>30</v>
      </c>
      <c r="I82" s="60"/>
      <c r="J82" s="60"/>
      <c r="K82" s="60"/>
      <c r="L82" s="60"/>
      <c r="M82" s="60"/>
      <c r="N82" s="60"/>
      <c r="O82" s="60"/>
      <c r="P82" s="60"/>
    </row>
    <row r="83" spans="1:16" x14ac:dyDescent="0.3">
      <c r="A83" s="46" t="s">
        <v>143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</row>
    <row r="84" spans="1:16" x14ac:dyDescent="0.3">
      <c r="A84" s="59" t="s">
        <v>163</v>
      </c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</row>
    <row r="85" spans="1:16" x14ac:dyDescent="0.3">
      <c r="A85" s="53" t="s">
        <v>12</v>
      </c>
      <c r="B85" s="53" t="s">
        <v>13</v>
      </c>
      <c r="C85" s="44" t="s">
        <v>14</v>
      </c>
      <c r="D85" s="53" t="s">
        <v>15</v>
      </c>
      <c r="E85" s="53"/>
      <c r="F85" s="53"/>
      <c r="G85" s="53" t="s">
        <v>16</v>
      </c>
      <c r="H85" s="53" t="s">
        <v>8</v>
      </c>
      <c r="I85" s="53" t="s">
        <v>17</v>
      </c>
      <c r="J85" s="44" t="s">
        <v>18</v>
      </c>
      <c r="K85" s="54" t="s">
        <v>19</v>
      </c>
      <c r="L85" s="54" t="s">
        <v>20</v>
      </c>
      <c r="M85" s="53" t="s">
        <v>21</v>
      </c>
      <c r="N85" s="53" t="s">
        <v>22</v>
      </c>
      <c r="O85" s="53" t="s">
        <v>23</v>
      </c>
      <c r="P85" s="54" t="s">
        <v>24</v>
      </c>
    </row>
    <row r="86" spans="1:16" x14ac:dyDescent="0.3">
      <c r="A86" s="53"/>
      <c r="B86" s="53"/>
      <c r="C86" s="45"/>
      <c r="D86" s="5" t="s">
        <v>4</v>
      </c>
      <c r="E86" s="5" t="s">
        <v>5</v>
      </c>
      <c r="F86" s="5" t="s">
        <v>6</v>
      </c>
      <c r="G86" s="53"/>
      <c r="H86" s="53"/>
      <c r="I86" s="53"/>
      <c r="J86" s="45"/>
      <c r="K86" s="54"/>
      <c r="L86" s="54"/>
      <c r="M86" s="53"/>
      <c r="N86" s="53"/>
      <c r="O86" s="53"/>
      <c r="P86" s="54"/>
    </row>
    <row r="87" spans="1:16" x14ac:dyDescent="0.3">
      <c r="A87" s="6" t="s">
        <v>164</v>
      </c>
      <c r="B87" s="6" t="s">
        <v>165</v>
      </c>
      <c r="C87" s="6" t="s">
        <v>166</v>
      </c>
      <c r="D87" s="6">
        <v>0</v>
      </c>
      <c r="E87" s="6">
        <v>4</v>
      </c>
      <c r="F87" s="6">
        <v>0</v>
      </c>
      <c r="G87" s="6">
        <v>4</v>
      </c>
      <c r="H87" s="6">
        <v>10</v>
      </c>
      <c r="I87" s="6" t="s">
        <v>25</v>
      </c>
      <c r="J87" s="6" t="s">
        <v>26</v>
      </c>
      <c r="K87" s="6" t="s">
        <v>27</v>
      </c>
      <c r="L87" s="6" t="s">
        <v>28</v>
      </c>
      <c r="M87" s="6" t="s">
        <v>27</v>
      </c>
      <c r="N87" s="6" t="s">
        <v>28</v>
      </c>
      <c r="O87" s="6" t="s">
        <v>29</v>
      </c>
      <c r="P87" s="6" t="s">
        <v>28</v>
      </c>
    </row>
    <row r="88" spans="1:16" x14ac:dyDescent="0.3">
      <c r="A88" s="6" t="s">
        <v>167</v>
      </c>
      <c r="B88" s="6" t="s">
        <v>168</v>
      </c>
      <c r="C88" s="6" t="s">
        <v>169</v>
      </c>
      <c r="D88" s="6">
        <v>3</v>
      </c>
      <c r="E88" s="6">
        <v>0</v>
      </c>
      <c r="F88" s="6">
        <v>0</v>
      </c>
      <c r="G88" s="6">
        <v>3</v>
      </c>
      <c r="H88" s="6">
        <v>5</v>
      </c>
      <c r="I88" s="6" t="s">
        <v>25</v>
      </c>
      <c r="J88" s="6" t="s">
        <v>26</v>
      </c>
      <c r="K88" s="6" t="s">
        <v>27</v>
      </c>
      <c r="L88" s="6" t="s">
        <v>28</v>
      </c>
      <c r="M88" s="6" t="s">
        <v>27</v>
      </c>
      <c r="N88" s="6" t="s">
        <v>28</v>
      </c>
      <c r="O88" s="6" t="s">
        <v>29</v>
      </c>
      <c r="P88" s="6" t="s">
        <v>28</v>
      </c>
    </row>
    <row r="89" spans="1:16" x14ac:dyDescent="0.3">
      <c r="A89" s="13" t="s">
        <v>170</v>
      </c>
      <c r="B89" s="11" t="s">
        <v>171</v>
      </c>
      <c r="C89" s="11" t="s">
        <v>172</v>
      </c>
      <c r="D89" s="11">
        <v>3</v>
      </c>
      <c r="E89" s="11">
        <v>0</v>
      </c>
      <c r="F89" s="11">
        <v>0</v>
      </c>
      <c r="G89" s="11">
        <v>3</v>
      </c>
      <c r="H89" s="11">
        <v>5</v>
      </c>
      <c r="I89" s="11" t="s">
        <v>43</v>
      </c>
      <c r="J89" s="14" t="s">
        <v>26</v>
      </c>
      <c r="K89" s="11" t="s">
        <v>27</v>
      </c>
      <c r="L89" s="11" t="s">
        <v>28</v>
      </c>
      <c r="M89" s="11" t="s">
        <v>39</v>
      </c>
      <c r="N89" s="11" t="s">
        <v>28</v>
      </c>
      <c r="O89" s="11" t="s">
        <v>29</v>
      </c>
      <c r="P89" s="11" t="s">
        <v>28</v>
      </c>
    </row>
    <row r="90" spans="1:16" x14ac:dyDescent="0.3">
      <c r="A90" s="13" t="s">
        <v>173</v>
      </c>
      <c r="B90" s="14" t="s">
        <v>174</v>
      </c>
      <c r="C90" s="14" t="s">
        <v>175</v>
      </c>
      <c r="D90" s="11">
        <v>3</v>
      </c>
      <c r="E90" s="11">
        <v>0</v>
      </c>
      <c r="F90" s="11">
        <v>0</v>
      </c>
      <c r="G90" s="11">
        <v>3</v>
      </c>
      <c r="H90" s="11">
        <v>5</v>
      </c>
      <c r="I90" s="11" t="s">
        <v>43</v>
      </c>
      <c r="J90" s="14" t="s">
        <v>26</v>
      </c>
      <c r="K90" s="11" t="s">
        <v>27</v>
      </c>
      <c r="L90" s="11" t="s">
        <v>28</v>
      </c>
      <c r="M90" s="11" t="s">
        <v>39</v>
      </c>
      <c r="N90" s="11" t="s">
        <v>28</v>
      </c>
      <c r="O90" s="11" t="s">
        <v>29</v>
      </c>
      <c r="P90" s="11" t="s">
        <v>28</v>
      </c>
    </row>
    <row r="91" spans="1:16" x14ac:dyDescent="0.3">
      <c r="A91" s="13" t="s">
        <v>176</v>
      </c>
      <c r="B91" s="14" t="s">
        <v>177</v>
      </c>
      <c r="C91" s="14" t="s">
        <v>178</v>
      </c>
      <c r="D91" s="11">
        <v>3</v>
      </c>
      <c r="E91" s="11">
        <v>0</v>
      </c>
      <c r="F91" s="11">
        <v>0</v>
      </c>
      <c r="G91" s="11">
        <v>3</v>
      </c>
      <c r="H91" s="11">
        <v>5</v>
      </c>
      <c r="I91" s="11" t="s">
        <v>43</v>
      </c>
      <c r="J91" s="14" t="s">
        <v>26</v>
      </c>
      <c r="K91" s="11" t="s">
        <v>27</v>
      </c>
      <c r="L91" s="11" t="s">
        <v>28</v>
      </c>
      <c r="M91" s="11" t="s">
        <v>39</v>
      </c>
      <c r="N91" s="11" t="s">
        <v>28</v>
      </c>
      <c r="O91" s="11" t="s">
        <v>29</v>
      </c>
      <c r="P91" s="11" t="s">
        <v>28</v>
      </c>
    </row>
    <row r="92" spans="1:16" ht="15" customHeight="1" x14ac:dyDescent="0.3">
      <c r="A92" s="66" t="s">
        <v>49</v>
      </c>
      <c r="B92" s="67"/>
      <c r="C92" s="68"/>
      <c r="D92" s="15">
        <f>SUM(D86:D91)</f>
        <v>12</v>
      </c>
      <c r="E92" s="15">
        <f>SUM(E86:E91)</f>
        <v>4</v>
      </c>
      <c r="F92" s="15">
        <f>SUM(F86:F91)</f>
        <v>0</v>
      </c>
      <c r="G92" s="15">
        <f>SUM(G86:G91)</f>
        <v>16</v>
      </c>
      <c r="H92" s="15">
        <f>SUM(H86:H91)</f>
        <v>30</v>
      </c>
      <c r="I92" s="60"/>
      <c r="J92" s="60"/>
      <c r="K92" s="60"/>
      <c r="L92" s="60"/>
      <c r="M92" s="60"/>
      <c r="N92" s="60"/>
      <c r="O92" s="60"/>
      <c r="P92" s="60"/>
    </row>
    <row r="93" spans="1:16" ht="13.8" x14ac:dyDescent="0.3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</row>
    <row r="94" spans="1:16" x14ac:dyDescent="0.3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</row>
    <row r="95" spans="1:16" x14ac:dyDescent="0.3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</row>
    <row r="96" spans="1:16" x14ac:dyDescent="0.3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</row>
    <row r="98" spans="3:13" x14ac:dyDescent="0.3">
      <c r="C98" s="31" t="s">
        <v>2</v>
      </c>
      <c r="D98" s="31"/>
      <c r="E98" s="31"/>
      <c r="F98" s="31"/>
      <c r="G98" s="31"/>
      <c r="H98" s="31"/>
      <c r="I98" s="31"/>
      <c r="J98" s="31" t="s">
        <v>179</v>
      </c>
      <c r="K98" s="31" t="s">
        <v>180</v>
      </c>
      <c r="L98" s="31"/>
    </row>
    <row r="99" spans="3:13" x14ac:dyDescent="0.3">
      <c r="C99" s="31" t="s">
        <v>181</v>
      </c>
      <c r="D99" s="31" t="s">
        <v>4</v>
      </c>
      <c r="E99" s="31" t="s">
        <v>5</v>
      </c>
      <c r="F99" s="31" t="s">
        <v>6</v>
      </c>
      <c r="G99" s="31" t="s">
        <v>7</v>
      </c>
      <c r="H99" s="31" t="s">
        <v>8</v>
      </c>
      <c r="I99" s="31" t="s">
        <v>182</v>
      </c>
      <c r="J99" s="31" t="s">
        <v>8</v>
      </c>
      <c r="K99" s="31" t="s">
        <v>8</v>
      </c>
      <c r="L99" s="31" t="s">
        <v>9</v>
      </c>
    </row>
    <row r="100" spans="3:13" x14ac:dyDescent="0.3">
      <c r="C100" s="29" t="s">
        <v>183</v>
      </c>
      <c r="D100" s="29">
        <f>D6+D7+D8+D9+D18+D19+D20+D21+D31+D32+D33+D34+D42+D43+D44+D45+D46+D54+D55+D56+D57+D65+D66+D67+D68+D76+D77+D78+D87+D88+D10+D12+D23+D24+D36+D48</f>
        <v>88</v>
      </c>
      <c r="E100" s="29">
        <f>E6+E18+E31+E55+E57+E66+E68+E87</f>
        <v>18</v>
      </c>
      <c r="F100" s="29">
        <v>0</v>
      </c>
      <c r="G100" s="29">
        <f>G6+G7+G8+G9+G18+G19+G20+G21+G31+G32+G33+G34+G42+G43+G45+G46+G54+G55+G56+G57+G66+G67+G68+G76+G77+G78+G87+G88+G10+G23+G36+G48+G44+G24+G12</f>
        <v>100</v>
      </c>
      <c r="H100" s="29">
        <f>H6+H7+H8+H9+H18+H19+H20+H21+H31+H32+H33+H34+H42+H43+H45+H46+H54+H55+H56+H57+H65+H66+H67+H68+H76+H77+H78+H87+H88+H12+H10+H24+H23+H44+H48+H36</f>
        <v>173</v>
      </c>
      <c r="I100" s="29">
        <f>H100/H103</f>
        <v>0.72083333333333333</v>
      </c>
      <c r="J100" s="29">
        <f>H100</f>
        <v>173</v>
      </c>
      <c r="K100" s="29"/>
      <c r="L100" s="29">
        <f>I100</f>
        <v>0.72083333333333333</v>
      </c>
    </row>
    <row r="101" spans="3:13" x14ac:dyDescent="0.3">
      <c r="C101" s="29" t="s">
        <v>184</v>
      </c>
      <c r="D101" s="29">
        <f>D58+D59+D69+D70+D79+D80+D81+D89+D90+D91</f>
        <v>30</v>
      </c>
      <c r="E101" s="29">
        <v>0</v>
      </c>
      <c r="F101" s="29">
        <v>0</v>
      </c>
      <c r="G101" s="29">
        <f>G58+G59+G69+G70+G79+G80+G81+G89+G90+G91</f>
        <v>30</v>
      </c>
      <c r="H101" s="29">
        <f>H58+H59+H69+H70+H79+H80+H81+H89+H90+H91</f>
        <v>50</v>
      </c>
      <c r="I101" s="29">
        <f>H101/H103</f>
        <v>0.20833333333333334</v>
      </c>
      <c r="J101" s="29"/>
      <c r="K101" s="29">
        <f>H101</f>
        <v>50</v>
      </c>
      <c r="L101" s="29">
        <f>I101</f>
        <v>0.20833333333333334</v>
      </c>
    </row>
    <row r="102" spans="3:13" x14ac:dyDescent="0.3">
      <c r="C102" s="29" t="s">
        <v>185</v>
      </c>
      <c r="D102" s="29">
        <f>D11+D22+D35+D47</f>
        <v>11</v>
      </c>
      <c r="E102" s="29">
        <f>E21+E33+E44+E54</f>
        <v>0</v>
      </c>
      <c r="F102" s="29">
        <v>0</v>
      </c>
      <c r="G102" s="29">
        <f>G11+G22+G35+G47</f>
        <v>11</v>
      </c>
      <c r="H102" s="29">
        <f>H11+H22+H35+H47</f>
        <v>17</v>
      </c>
      <c r="I102" s="29">
        <f>H102/H103</f>
        <v>7.0833333333333331E-2</v>
      </c>
      <c r="J102" s="29"/>
      <c r="K102" s="29">
        <f>H102</f>
        <v>17</v>
      </c>
      <c r="L102" s="29">
        <f>I102</f>
        <v>7.0833333333333331E-2</v>
      </c>
    </row>
    <row r="103" spans="3:13" x14ac:dyDescent="0.3">
      <c r="C103" s="29" t="s">
        <v>186</v>
      </c>
      <c r="D103" s="29">
        <f>D100+D101+D102</f>
        <v>129</v>
      </c>
      <c r="E103" s="29">
        <f>E100+E101+E102</f>
        <v>18</v>
      </c>
      <c r="F103" s="29">
        <v>0</v>
      </c>
      <c r="G103" s="29">
        <f>G100+G101+G102</f>
        <v>141</v>
      </c>
      <c r="H103" s="29">
        <f>H100+H101+H102</f>
        <v>240</v>
      </c>
      <c r="I103" s="30">
        <f>I100+I102+I101</f>
        <v>1</v>
      </c>
      <c r="J103" s="29">
        <f>J100+J101+J102</f>
        <v>173</v>
      </c>
      <c r="K103" s="29"/>
      <c r="L103" s="29">
        <f>L100+L101+L102</f>
        <v>1</v>
      </c>
      <c r="M103" s="27"/>
    </row>
    <row r="104" spans="3:13" x14ac:dyDescent="0.3">
      <c r="C104" s="29"/>
      <c r="D104" s="29"/>
      <c r="E104" s="29"/>
      <c r="F104" s="29"/>
      <c r="G104" s="29"/>
      <c r="H104" s="29"/>
      <c r="I104" s="30"/>
      <c r="J104" s="29"/>
      <c r="K104" s="29"/>
      <c r="L104" s="29"/>
      <c r="M104" s="27"/>
    </row>
    <row r="105" spans="3:13" x14ac:dyDescent="0.3">
      <c r="I105" s="27"/>
      <c r="M105" s="27"/>
    </row>
    <row r="106" spans="3:13" x14ac:dyDescent="0.3">
      <c r="I106" s="27"/>
      <c r="M106" s="27"/>
    </row>
    <row r="112" spans="3:13" x14ac:dyDescent="0.3">
      <c r="I112" s="28"/>
      <c r="L112" s="28"/>
    </row>
    <row r="113" spans="9:12" x14ac:dyDescent="0.3">
      <c r="I113" s="28"/>
      <c r="L113" s="28"/>
    </row>
    <row r="114" spans="9:12" x14ac:dyDescent="0.3">
      <c r="I114" s="28"/>
      <c r="L114" s="28"/>
    </row>
    <row r="115" spans="9:12" x14ac:dyDescent="0.3">
      <c r="I115" s="28"/>
      <c r="L115" s="28"/>
    </row>
  </sheetData>
  <mergeCells count="160">
    <mergeCell ref="A92:C92"/>
    <mergeCell ref="I92:P92"/>
    <mergeCell ref="A93:P93"/>
    <mergeCell ref="A94:P94"/>
    <mergeCell ref="A95:P95"/>
    <mergeCell ref="A96:P96"/>
    <mergeCell ref="R2:AA2"/>
    <mergeCell ref="A61:P61"/>
    <mergeCell ref="A72:P72"/>
    <mergeCell ref="A83:P83"/>
    <mergeCell ref="I13:P13"/>
    <mergeCell ref="A15:P15"/>
    <mergeCell ref="A13:C13"/>
    <mergeCell ref="I25:P25"/>
    <mergeCell ref="I37:P37"/>
    <mergeCell ref="I49:P49"/>
    <mergeCell ref="I60:P60"/>
    <mergeCell ref="I71:P71"/>
    <mergeCell ref="A25:C25"/>
    <mergeCell ref="A60:C60"/>
    <mergeCell ref="A71:C71"/>
    <mergeCell ref="A82:C82"/>
    <mergeCell ref="J29:J30"/>
    <mergeCell ref="O85:O86"/>
    <mergeCell ref="Y3:Y4"/>
    <mergeCell ref="Z3:Z4"/>
    <mergeCell ref="AA3:AA4"/>
    <mergeCell ref="X3:X4"/>
    <mergeCell ref="M74:M75"/>
    <mergeCell ref="N74:N75"/>
    <mergeCell ref="O74:O75"/>
    <mergeCell ref="P74:P75"/>
    <mergeCell ref="J74:J75"/>
    <mergeCell ref="A73:P73"/>
    <mergeCell ref="A74:A75"/>
    <mergeCell ref="B74:B75"/>
    <mergeCell ref="D74:F74"/>
    <mergeCell ref="G74:G75"/>
    <mergeCell ref="H74:H75"/>
    <mergeCell ref="I74:I75"/>
    <mergeCell ref="K74:K75"/>
    <mergeCell ref="L74:L75"/>
    <mergeCell ref="A37:C37"/>
    <mergeCell ref="A49:C49"/>
    <mergeCell ref="J40:J41"/>
    <mergeCell ref="J52:J53"/>
    <mergeCell ref="C74:C75"/>
    <mergeCell ref="C16:C17"/>
    <mergeCell ref="C85:C86"/>
    <mergeCell ref="A84:P84"/>
    <mergeCell ref="A85:A86"/>
    <mergeCell ref="B85:B86"/>
    <mergeCell ref="D85:F85"/>
    <mergeCell ref="G85:G86"/>
    <mergeCell ref="H85:H86"/>
    <mergeCell ref="I85:I86"/>
    <mergeCell ref="K85:K86"/>
    <mergeCell ref="L85:L86"/>
    <mergeCell ref="M85:M86"/>
    <mergeCell ref="N85:N86"/>
    <mergeCell ref="J85:J86"/>
    <mergeCell ref="P85:P86"/>
    <mergeCell ref="B52:B53"/>
    <mergeCell ref="D52:F52"/>
    <mergeCell ref="G52:G53"/>
    <mergeCell ref="A29:A30"/>
    <mergeCell ref="C40:C41"/>
    <mergeCell ref="B29:B30"/>
    <mergeCell ref="K29:K30"/>
    <mergeCell ref="P29:P30"/>
    <mergeCell ref="A39:P39"/>
    <mergeCell ref="A40:A41"/>
    <mergeCell ref="B40:B41"/>
    <mergeCell ref="D40:F40"/>
    <mergeCell ref="G40:G41"/>
    <mergeCell ref="H40:H41"/>
    <mergeCell ref="I40:I41"/>
    <mergeCell ref="K40:K41"/>
    <mergeCell ref="L40:L41"/>
    <mergeCell ref="M40:M41"/>
    <mergeCell ref="N40:N41"/>
    <mergeCell ref="O40:O41"/>
    <mergeCell ref="P40:P41"/>
    <mergeCell ref="D29:F29"/>
    <mergeCell ref="I82:P82"/>
    <mergeCell ref="C63:C64"/>
    <mergeCell ref="A62:P62"/>
    <mergeCell ref="A63:A64"/>
    <mergeCell ref="B63:B64"/>
    <mergeCell ref="D63:F63"/>
    <mergeCell ref="G63:G64"/>
    <mergeCell ref="H63:H64"/>
    <mergeCell ref="H52:H53"/>
    <mergeCell ref="I52:I53"/>
    <mergeCell ref="K52:K53"/>
    <mergeCell ref="L52:L53"/>
    <mergeCell ref="M52:M53"/>
    <mergeCell ref="N52:N53"/>
    <mergeCell ref="O52:O53"/>
    <mergeCell ref="P52:P53"/>
    <mergeCell ref="I63:I64"/>
    <mergeCell ref="K63:K64"/>
    <mergeCell ref="L63:L64"/>
    <mergeCell ref="M63:M64"/>
    <mergeCell ref="N63:N64"/>
    <mergeCell ref="O63:O64"/>
    <mergeCell ref="P63:P64"/>
    <mergeCell ref="J63:J64"/>
    <mergeCell ref="A50:P50"/>
    <mergeCell ref="C52:C53"/>
    <mergeCell ref="A1:P1"/>
    <mergeCell ref="L4:L5"/>
    <mergeCell ref="M4:M5"/>
    <mergeCell ref="N4:N5"/>
    <mergeCell ref="O4:O5"/>
    <mergeCell ref="P4:P5"/>
    <mergeCell ref="A3:P3"/>
    <mergeCell ref="D4:F4"/>
    <mergeCell ref="A4:A5"/>
    <mergeCell ref="B4:B5"/>
    <mergeCell ref="G4:G5"/>
    <mergeCell ref="H4:H5"/>
    <mergeCell ref="I4:I5"/>
    <mergeCell ref="K4:K5"/>
    <mergeCell ref="C4:C5"/>
    <mergeCell ref="J4:J5"/>
    <mergeCell ref="A2:P2"/>
    <mergeCell ref="A28:P28"/>
    <mergeCell ref="N29:N30"/>
    <mergeCell ref="O29:O30"/>
    <mergeCell ref="A51:P51"/>
    <mergeCell ref="A52:A53"/>
    <mergeCell ref="W3:W4"/>
    <mergeCell ref="H16:H17"/>
    <mergeCell ref="I16:I17"/>
    <mergeCell ref="K16:K17"/>
    <mergeCell ref="R3:R4"/>
    <mergeCell ref="S3:S4"/>
    <mergeCell ref="T3:T4"/>
    <mergeCell ref="U3:U4"/>
    <mergeCell ref="A14:P14"/>
    <mergeCell ref="G16:G17"/>
    <mergeCell ref="A16:A17"/>
    <mergeCell ref="B16:B17"/>
    <mergeCell ref="L16:L17"/>
    <mergeCell ref="M16:M17"/>
    <mergeCell ref="N16:N17"/>
    <mergeCell ref="O16:O17"/>
    <mergeCell ref="P16:P17"/>
    <mergeCell ref="J16:J17"/>
    <mergeCell ref="D16:F16"/>
    <mergeCell ref="G29:G30"/>
    <mergeCell ref="H29:H30"/>
    <mergeCell ref="I29:I30"/>
    <mergeCell ref="A38:P38"/>
    <mergeCell ref="V3:V4"/>
    <mergeCell ref="C29:C30"/>
    <mergeCell ref="A27:P27"/>
    <mergeCell ref="L29:L30"/>
    <mergeCell ref="M29:M30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YBS Müfredat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NESE-AHEP</dc:creator>
  <cp:keywords/>
  <dc:description/>
  <cp:lastModifiedBy>NURI BERBEROGLU</cp:lastModifiedBy>
  <cp:revision/>
  <dcterms:created xsi:type="dcterms:W3CDTF">2024-02-22T10:10:47Z</dcterms:created>
  <dcterms:modified xsi:type="dcterms:W3CDTF">2026-09-08T11:26:53Z</dcterms:modified>
  <cp:category/>
  <cp:contentStatus/>
</cp:coreProperties>
</file>